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531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landi\OneDrive\Dokumentumok\IP40Lite\Calcs\"/>
    </mc:Choice>
  </mc:AlternateContent>
  <xr:revisionPtr revIDLastSave="0" documentId="13_ncr:1_{1C7527C5-AA4B-45B2-A175-DDE4F7F73F2C}" xr6:coauthVersionLast="47" xr6:coauthVersionMax="47" xr10:uidLastSave="{00000000-0000-0000-0000-000000000000}"/>
  <bookViews>
    <workbookView xWindow="-120" yWindow="-120" windowWidth="29040" windowHeight="15720" xr2:uid="{69F80280-0D91-4907-90ED-77DD6B639BC8}"/>
  </bookViews>
  <sheets>
    <sheet name="Munka1" sheetId="1" r:id="rId1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54" i="1" l="1"/>
  <c r="F53" i="1"/>
  <c r="F52" i="1"/>
  <c r="F49" i="1"/>
  <c r="F46" i="1"/>
  <c r="F47" i="1"/>
  <c r="F48" i="1"/>
  <c r="F45" i="1"/>
  <c r="F40" i="1"/>
  <c r="F30" i="1"/>
  <c r="F16" i="1"/>
  <c r="F39" i="1"/>
  <c r="F50" i="1"/>
  <c r="F43" i="1"/>
  <c r="F56" i="1"/>
  <c r="F57" i="1"/>
  <c r="F8" i="1"/>
  <c r="F9" i="1"/>
  <c r="F10" i="1"/>
  <c r="F7" i="1"/>
  <c r="F31" i="1"/>
  <c r="F88" i="1"/>
  <c r="F87" i="1"/>
  <c r="F85" i="1"/>
  <c r="F84" i="1"/>
  <c r="F83" i="1"/>
  <c r="F80" i="1"/>
  <c r="F79" i="1"/>
  <c r="F78" i="1"/>
  <c r="F77" i="1"/>
  <c r="F76" i="1"/>
  <c r="F41" i="1" l="1"/>
  <c r="F37" i="1"/>
  <c r="F29" i="1"/>
  <c r="B136" i="1" l="1"/>
  <c r="D119" i="1"/>
  <c r="F119" i="1" s="1"/>
  <c r="F123" i="1"/>
  <c r="F118" i="1"/>
  <c r="F14" i="1"/>
  <c r="F89" i="1"/>
  <c r="F65" i="1"/>
  <c r="F64" i="1"/>
  <c r="F91" i="1"/>
  <c r="F97" i="1"/>
  <c r="F27" i="1"/>
  <c r="F66" i="1"/>
  <c r="F67" i="1"/>
  <c r="F58" i="1"/>
  <c r="F32" i="1"/>
  <c r="F33" i="1"/>
  <c r="F34" i="1"/>
  <c r="F90" i="1"/>
  <c r="F86" i="1"/>
  <c r="F82" i="1"/>
  <c r="F61" i="1"/>
  <c r="F60" i="1"/>
  <c r="F59" i="1"/>
  <c r="F71" i="1"/>
  <c r="F21" i="1"/>
  <c r="F6" i="1"/>
  <c r="F13" i="1"/>
  <c r="F15" i="1"/>
  <c r="F17" i="1"/>
  <c r="F18" i="1"/>
  <c r="F19" i="1"/>
  <c r="F20" i="1"/>
  <c r="F22" i="1"/>
  <c r="F35" i="1"/>
  <c r="F63" i="1"/>
  <c r="F68" i="1"/>
  <c r="F70" i="1"/>
  <c r="F72" i="1"/>
  <c r="F74" i="1"/>
  <c r="F95" i="1"/>
  <c r="F96" i="1"/>
  <c r="F98" i="1"/>
  <c r="F99" i="1"/>
  <c r="F103" i="1"/>
  <c r="F104" i="1"/>
  <c r="F124" i="1"/>
  <c r="F125" i="1"/>
  <c r="E23" i="1" l="1"/>
  <c r="E126" i="1"/>
  <c r="E120" i="1"/>
  <c r="E100" i="1"/>
  <c r="E105" i="1"/>
  <c r="E92" i="1"/>
  <c r="F107" i="1"/>
  <c r="C111" i="1" s="1" a="1"/>
  <c r="C111" i="1" s="1"/>
  <c r="F115" i="1" l="1"/>
  <c r="F110" i="1"/>
  <c r="F111" i="1"/>
  <c r="F128" i="1" l="1"/>
  <c r="C130" i="1" l="1"/>
  <c r="F133" i="1" s="1"/>
  <c r="F134" i="1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tc={CE343A97-2BA1-4844-9607-879C1BAB4554}</author>
  </authors>
  <commentList>
    <comment ref="C110" authorId="0" shapeId="0" xr:uid="{CE343A97-2BA1-4844-9607-879C1BAB4554}">
      <text>
        <t>[Témakörökbe rendezett megjegyzés]
Ebben az Excel-verzióban olvasni tudja ezt a témakörökbe rendezett megjegyzést, ha viszont újabb Excel-verzióban nyitja meg a fájlt, eltávolítjuk a módosításait a megjegyzésből. További információ: https://go.microsoft.com/fwlink/?linkid=870924
Megjegyzés:
    A partner kedvezmény értékét a L-and Informatika Kft állítja be megeggyezés alapján tartós, közös gazdasági kapcsolat esetén. Ezzel preferálva megbizható, tartós üzleti partnereit. A kedvezmény maximális értéke 30% lehet. Ez az érték 15% felett (prémium partner) már csökkenti  a megrendelésenként adható projekt kedvezmény értékét, mivel az összes kedvezmény 30%-ban van maximálva. Igy a prémium partnerek már kisebb megrendeléseknél is nagyobb kedvezmény kapnak.</t>
      </text>
    </comment>
  </commentList>
</comments>
</file>

<file path=xl/metadata.xml><?xml version="1.0" encoding="utf-8"?>
<metadata xmlns="http://schemas.openxmlformats.org/spreadsheetml/2006/main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<sst xmlns="http://schemas.openxmlformats.org/spreadsheetml/2006/main" count="118" uniqueCount="93">
  <si>
    <t xml:space="preserve">Alapkészülékek </t>
  </si>
  <si>
    <t>Kompakt RFID/BarCode (PS2) olvasó</t>
  </si>
  <si>
    <t>Egyéb készülékek</t>
  </si>
  <si>
    <t>Egyéb költség</t>
  </si>
  <si>
    <r>
      <t xml:space="preserve">Komplex IP4.0 szerveroldali  programcsomag </t>
    </r>
    <r>
      <rPr>
        <b/>
        <sz val="11"/>
        <color theme="1"/>
        <rFont val="Calibri"/>
        <family val="2"/>
        <charset val="238"/>
        <scheme val="minor"/>
      </rPr>
      <t>„LmServer Lite”</t>
    </r>
    <r>
      <rPr>
        <sz val="11"/>
        <color theme="1"/>
        <rFont val="Calibri"/>
        <family val="2"/>
        <charset val="238"/>
        <scheme val="minor"/>
      </rPr>
      <t xml:space="preserve"> licenc (egyszeri távoli telepítéssel, 12 hónap támogatással)</t>
    </r>
  </si>
  <si>
    <t>A szerver szolgáltatás  opciók</t>
  </si>
  <si>
    <t>RFID, termosztát funkció</t>
  </si>
  <si>
    <t>Engedélyező  egység (NO kontaktus, 1A/60VDC)</t>
  </si>
  <si>
    <t>Opciók alapkészülékekehez</t>
  </si>
  <si>
    <t>Helyszíni szerelési, beállítási díj (max. 2 óra)</t>
  </si>
  <si>
    <t>Helyszíni szerelési, beállítási óradíj (2 órán túli esetben)</t>
  </si>
  <si>
    <t>Dugótáp 230/12V 1A</t>
  </si>
  <si>
    <t>Utazási költség  (Ft/km)</t>
  </si>
  <si>
    <t>db:</t>
  </si>
  <si>
    <t>RFID biléta</t>
  </si>
  <si>
    <t xml:space="preserve">Dallas kulcs </t>
  </si>
  <si>
    <t>Hőmérő szenzor (-20 - 80C°) 1,5m vezetékkel</t>
  </si>
  <si>
    <t>Jelerősítő, spec. LAN toldó 50 m Cat5e vezetékig</t>
  </si>
  <si>
    <t>Extra hőmérő szenzor (-50 - 150C°) 1,5m vezetékkel</t>
  </si>
  <si>
    <t>Nyítás/zárás érzékelés</t>
  </si>
  <si>
    <t>iCheckPoint Wifi (IP40 alapegség Wifi)</t>
  </si>
  <si>
    <t>iThermoCheck Szett (Wifi)</t>
  </si>
  <si>
    <t>iCheckPoint T-Syren munkaügyi hangjelző (Wifi)</t>
  </si>
  <si>
    <t>iCheckPoint T-Entry Beléptető,Dallas kulccsal (LAN/Wifi)</t>
  </si>
  <si>
    <t>Eszközök és szolgáltatások együtt:</t>
  </si>
  <si>
    <t>LMServer Lite migrálás szerverenként (12 óra)</t>
  </si>
  <si>
    <t>iFlowCheck folyamat ellenőrző Szett (Wifi)</t>
  </si>
  <si>
    <t>Engedélyező rendszer 2db 230V-os dugalj (opció)</t>
  </si>
  <si>
    <t>Hőmérséklet / RH mérő szenzor (opció)</t>
  </si>
  <si>
    <t>Bemeneti egység 24V= (NO kontaktus)</t>
  </si>
  <si>
    <t>Operátor kijező (Lenovo Tab 7 Essential)</t>
  </si>
  <si>
    <t xml:space="preserve">Fully Browser KIOSK liszenc </t>
  </si>
  <si>
    <t>Megnevezés:</t>
  </si>
  <si>
    <t>IP40 Lite rendszer készülékei:</t>
  </si>
  <si>
    <t>Dőlésszög pedál szenzor 2 m vezetékkel varrógéphez</t>
  </si>
  <si>
    <t>iCheckPoint T-Woprkplace (pl.: varrógép) modul (Wifi)</t>
  </si>
  <si>
    <t>Sávos projekt kedvezmény az alábbiak szerint:</t>
  </si>
  <si>
    <t>változtatható cella</t>
  </si>
  <si>
    <t>Wifi AP SIM nélkül (MikroTik WAP LTE Kit) (ha nincs helyi Wifi)</t>
  </si>
  <si>
    <t>számított zárolt cella</t>
  </si>
  <si>
    <t>Csoport összeg:</t>
  </si>
  <si>
    <t>Alapkészülékek összesen:</t>
  </si>
  <si>
    <t>Rész összeg:</t>
  </si>
  <si>
    <t>Számlázás:</t>
  </si>
  <si>
    <t>Nettó részszámla (3 napos átutalással):</t>
  </si>
  <si>
    <t>Nettó végszámla (8 napos átutalással):</t>
  </si>
  <si>
    <t xml:space="preserve">Felár (pl:. pályázati vagy külföldi értékesítés stb.) </t>
  </si>
  <si>
    <t>Kapcsolódó szolgáltatások összesen:</t>
  </si>
  <si>
    <t>Kapcsolódó szolgáltatások</t>
  </si>
  <si>
    <t>Szerver szolgáltatások összesen:</t>
  </si>
  <si>
    <t>Egyéb költségek összesen:</t>
  </si>
  <si>
    <t>Egyéb készülékek összesen:</t>
  </si>
  <si>
    <t>Szín magyarázat:</t>
  </si>
  <si>
    <t>Projekt nettó Összesen:</t>
  </si>
  <si>
    <t>Fejlesztőmérnöki, tanácsadói óradíj (mérnöknap = x8 óra)</t>
  </si>
  <si>
    <t>Előzetes felmérés, betanítás, konzultáció óradíj</t>
  </si>
  <si>
    <t>Kedvezmények (összesen max. 30%), felárak</t>
  </si>
  <si>
    <t>Útazási óradíj  (65 km/óra)</t>
  </si>
  <si>
    <t>beállított zárolt cella</t>
  </si>
  <si>
    <t>Nettó eá.:</t>
  </si>
  <si>
    <t>Havidíj IP40 Lite egységenként (max. 10 egység, félévre előre)</t>
  </si>
  <si>
    <t>Funkcionális készülékek</t>
  </si>
  <si>
    <t>Útolagos munkálatok (kalibrálás, adatbázis beállítás) óradíj</t>
  </si>
  <si>
    <t>Előfinanszírozás ( 500 eFt felett 40% 2000 eFt felett 50%)</t>
  </si>
  <si>
    <t>Funkcionális készülékek összesen:</t>
  </si>
  <si>
    <t xml:space="preserve">Ezen táblázat kitöltése és "pdf" nyomtatása irányadó ajánlatnak minősül a L-and Informatika Kft részéről.  </t>
  </si>
  <si>
    <t>iCheckPoint T-Sewing Pro (pl.: varrógép) modul (Wifi)</t>
  </si>
  <si>
    <t>2x16 kar. LCD kijelző</t>
  </si>
  <si>
    <t>Email távjelzés opció</t>
  </si>
  <si>
    <t>Állásidő regisztrálás opció</t>
  </si>
  <si>
    <t>5%   2 millió Ft felett megrendelésenkét</t>
  </si>
  <si>
    <t>10% 5 millió Ft felett  megrendelésenkét</t>
  </si>
  <si>
    <t>15% 8 millió Ft felett megrendelésenkét</t>
  </si>
  <si>
    <t>Áramváltó modul (DC/AC) analóg kimenettel</t>
  </si>
  <si>
    <t>Vezéreltt 230V/16A dugalj kialakítás, áram érzékeléssel</t>
  </si>
  <si>
    <t>Beépítet LAN csatoló</t>
  </si>
  <si>
    <t>Fix áramváltó (3db) opció</t>
  </si>
  <si>
    <t>Kompakt EnergyMeter (Wifi), 3x 100A, feszültség ingadozás jelzéssel, IP65</t>
  </si>
  <si>
    <t>RFID olvasó (125kHz)</t>
  </si>
  <si>
    <t>RFID olvasó opció</t>
  </si>
  <si>
    <t>RFID billentyűzet opció</t>
  </si>
  <si>
    <t>EnergyMeter Extender (Wifi)</t>
  </si>
  <si>
    <t>2x16 kar. LCD kijelző opció</t>
  </si>
  <si>
    <t>Ipari tápegység HDR15-12V (DIN rail)</t>
  </si>
  <si>
    <t>iThermoPoint (Wifi)</t>
  </si>
  <si>
    <t>RFID opció</t>
  </si>
  <si>
    <t>OPC UA szerver opció</t>
  </si>
  <si>
    <t>Partner kedvezmény (közös marketing, K+F szerződés esetén, ha az évi rendelés állomány  meghaladja 3 millió Ft-ot)</t>
  </si>
  <si>
    <t>EnergyMeter modul (Wifi), 3 1..400/5A, feszültség ingadozás jelzéssel</t>
  </si>
  <si>
    <t xml:space="preserve">Bontható áramváltó (3db KBR) opció </t>
  </si>
  <si>
    <t>Bontható áramváltó (3db KBR) opció</t>
  </si>
  <si>
    <t>IP40 Lite projekt- és árkonfigurátor 2024 évre Magyarország területén</t>
  </si>
  <si>
    <t>Vonalkód olvasó (Zebex 3100) PS2 kábellel, tartó füllel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</si>
</sst>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2" formatCode="_-* #,##0\ &quot;Ft&quot;_-;\-* #,##0\ &quot;Ft&quot;_-;_-* &quot;-&quot;\ &quot;Ft&quot;_-;_-@_-"/>
    <numFmt numFmtId="164" formatCode="#,##0\ &quot;Ft&quot;"/>
    <numFmt numFmtId="165" formatCode="#,##0.0_ ;\-#,##0.0\ "/>
  </numFmts>
  <fonts count="8" x14ac:knownFonts="1"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b/>
      <sz val="11"/>
      <color rgb="FF00B0F0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11"/>
      <color theme="5"/>
      <name val="Calibri"/>
      <family val="2"/>
      <charset val="238"/>
      <scheme val="minor"/>
    </font>
    <font>
      <i/>
      <sz val="11"/>
      <color theme="1"/>
      <name val="Calibri"/>
      <family val="2"/>
      <charset val="238"/>
      <scheme val="minor"/>
    </font>
    <font>
      <sz val="11"/>
      <color theme="8" tint="-0.249977111117893"/>
      <name val="Calibri"/>
      <family val="2"/>
      <charset val="238"/>
      <scheme val="minor"/>
    </font>
  </fonts>
  <fills count="17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ADDFFD"/>
        <bgColor indexed="64"/>
      </patternFill>
    </fill>
    <fill>
      <patternFill patternType="solid">
        <fgColor theme="7" tint="-0.249977111117893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theme="2"/>
      </left>
      <right style="thin">
        <color theme="2"/>
      </right>
      <top style="thin">
        <color theme="2"/>
      </top>
      <bottom/>
      <diagonal/>
    </border>
    <border>
      <left style="thin">
        <color theme="2"/>
      </left>
      <right style="thin">
        <color theme="2"/>
      </right>
      <top/>
      <bottom style="thin">
        <color theme="2"/>
      </bottom>
      <diagonal/>
    </border>
    <border>
      <left style="thin">
        <color auto="1"/>
      </left>
      <right style="thin">
        <color auto="1"/>
      </right>
      <top style="thin">
        <color theme="2"/>
      </top>
      <bottom style="thin">
        <color auto="1"/>
      </bottom>
      <diagonal/>
    </border>
    <border>
      <left/>
      <right/>
      <top style="thin">
        <color indexed="64"/>
      </top>
      <bottom style="thin">
        <color auto="1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theme="2"/>
      </right>
      <top style="thin">
        <color indexed="64"/>
      </top>
      <bottom style="thin">
        <color indexed="64"/>
      </bottom>
      <diagonal/>
    </border>
    <border>
      <left style="thin">
        <color theme="2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</borders>
  <cellStyleXfs count="1">
    <xf numFmtId="0" fontId="0" fillId="0" borderId="0"/>
  </cellStyleXfs>
  <cellXfs count="110">
    <xf numFmtId="0" fontId="0" fillId="0" borderId="0" xfId="0"/>
    <xf numFmtId="0" fontId="0" fillId="0" borderId="0" xfId="0" applyAlignment="1" applyProtection="1">
      <alignment horizontal="center"/>
      <protection locked="0"/>
    </xf>
    <xf numFmtId="0" fontId="0" fillId="0" borderId="0" xfId="0" applyProtection="1">
      <protection locked="0"/>
    </xf>
    <xf numFmtId="3" fontId="0" fillId="0" borderId="0" xfId="0" applyNumberFormat="1" applyAlignment="1" applyProtection="1">
      <alignment horizontal="center"/>
      <protection locked="0"/>
    </xf>
    <xf numFmtId="42" fontId="0" fillId="0" borderId="0" xfId="0" applyNumberFormat="1" applyAlignment="1" applyProtection="1">
      <alignment horizontal="right" vertical="center"/>
      <protection locked="0"/>
    </xf>
    <xf numFmtId="42" fontId="0" fillId="0" borderId="0" xfId="0" applyNumberFormat="1" applyProtection="1">
      <protection locked="0"/>
    </xf>
    <xf numFmtId="3" fontId="0" fillId="0" borderId="0" xfId="0" applyNumberFormat="1" applyAlignment="1" applyProtection="1">
      <alignment horizontal="center" vertical="center"/>
      <protection locked="0"/>
    </xf>
    <xf numFmtId="0" fontId="0" fillId="11" borderId="0" xfId="0" applyFill="1" applyProtection="1">
      <protection locked="0"/>
    </xf>
    <xf numFmtId="3" fontId="1" fillId="2" borderId="0" xfId="0" applyNumberFormat="1" applyFont="1" applyFill="1"/>
    <xf numFmtId="42" fontId="0" fillId="0" borderId="0" xfId="0" applyNumberFormat="1" applyAlignment="1">
      <alignment horizontal="right" vertical="center"/>
    </xf>
    <xf numFmtId="3" fontId="1" fillId="0" borderId="0" xfId="0" applyNumberFormat="1" applyFont="1"/>
    <xf numFmtId="3" fontId="1" fillId="2" borderId="1" xfId="0" applyNumberFormat="1" applyFont="1" applyFill="1" applyBorder="1"/>
    <xf numFmtId="42" fontId="4" fillId="0" borderId="0" xfId="0" applyNumberFormat="1" applyFont="1" applyAlignment="1">
      <alignment horizontal="right" vertical="center"/>
    </xf>
    <xf numFmtId="3" fontId="0" fillId="0" borderId="3" xfId="0" applyNumberFormat="1" applyBorder="1"/>
    <xf numFmtId="42" fontId="2" fillId="0" borderId="0" xfId="0" applyNumberFormat="1" applyFont="1" applyAlignment="1">
      <alignment horizontal="right" vertical="center"/>
    </xf>
    <xf numFmtId="3" fontId="6" fillId="0" borderId="0" xfId="0" applyNumberFormat="1" applyFont="1"/>
    <xf numFmtId="3" fontId="0" fillId="0" borderId="2" xfId="0" applyNumberFormat="1" applyBorder="1"/>
    <xf numFmtId="42" fontId="2" fillId="0" borderId="9" xfId="0" applyNumberFormat="1" applyFont="1" applyBorder="1" applyAlignment="1">
      <alignment horizontal="right" vertical="center"/>
    </xf>
    <xf numFmtId="3" fontId="0" fillId="0" borderId="4" xfId="0" applyNumberFormat="1" applyBorder="1"/>
    <xf numFmtId="0" fontId="0" fillId="0" borderId="4" xfId="0" applyBorder="1"/>
    <xf numFmtId="3" fontId="1" fillId="0" borderId="8" xfId="0" applyNumberFormat="1" applyFont="1" applyBorder="1"/>
    <xf numFmtId="3" fontId="0" fillId="4" borderId="1" xfId="0" applyNumberFormat="1" applyFill="1" applyBorder="1"/>
    <xf numFmtId="3" fontId="0" fillId="0" borderId="0" xfId="0" applyNumberFormat="1"/>
    <xf numFmtId="3" fontId="1" fillId="3" borderId="0" xfId="0" applyNumberFormat="1" applyFont="1" applyFill="1"/>
    <xf numFmtId="0" fontId="1" fillId="3" borderId="1" xfId="0" applyFont="1" applyFill="1" applyBorder="1"/>
    <xf numFmtId="0" fontId="0" fillId="0" borderId="3" xfId="0" applyBorder="1"/>
    <xf numFmtId="3" fontId="1" fillId="3" borderId="1" xfId="0" applyNumberFormat="1" applyFont="1" applyFill="1" applyBorder="1"/>
    <xf numFmtId="3" fontId="0" fillId="0" borderId="7" xfId="0" applyNumberFormat="1" applyBorder="1"/>
    <xf numFmtId="0" fontId="0" fillId="0" borderId="2" xfId="0" applyBorder="1"/>
    <xf numFmtId="3" fontId="0" fillId="4" borderId="3" xfId="0" applyNumberFormat="1" applyFill="1" applyBorder="1"/>
    <xf numFmtId="3" fontId="1" fillId="4" borderId="1" xfId="0" applyNumberFormat="1" applyFont="1" applyFill="1" applyBorder="1"/>
    <xf numFmtId="164" fontId="0" fillId="0" borderId="4" xfId="0" applyNumberFormat="1" applyBorder="1"/>
    <xf numFmtId="164" fontId="0" fillId="0" borderId="0" xfId="0" applyNumberFormat="1"/>
    <xf numFmtId="0" fontId="1" fillId="5" borderId="1" xfId="0" applyFont="1" applyFill="1" applyBorder="1"/>
    <xf numFmtId="0" fontId="0" fillId="0" borderId="4" xfId="0" applyBorder="1" applyAlignment="1">
      <alignment horizontal="left" vertical="center" wrapText="1"/>
    </xf>
    <xf numFmtId="0" fontId="0" fillId="0" borderId="3" xfId="0" applyBorder="1" applyAlignment="1">
      <alignment vertical="center"/>
    </xf>
    <xf numFmtId="0" fontId="0" fillId="0" borderId="0" xfId="0" applyAlignment="1">
      <alignment vertical="center"/>
    </xf>
    <xf numFmtId="0" fontId="1" fillId="9" borderId="1" xfId="0" applyFont="1" applyFill="1" applyBorder="1"/>
    <xf numFmtId="3" fontId="1" fillId="6" borderId="3" xfId="0" applyNumberFormat="1" applyFont="1" applyFill="1" applyBorder="1"/>
    <xf numFmtId="0" fontId="0" fillId="10" borderId="1" xfId="0" applyFill="1" applyBorder="1"/>
    <xf numFmtId="42" fontId="0" fillId="0" borderId="0" xfId="0" applyNumberFormat="1"/>
    <xf numFmtId="42" fontId="0" fillId="0" borderId="0" xfId="0" applyNumberFormat="1" applyAlignment="1">
      <alignment vertical="center"/>
    </xf>
    <xf numFmtId="42" fontId="3" fillId="0" borderId="6" xfId="0" applyNumberFormat="1" applyFont="1" applyBorder="1"/>
    <xf numFmtId="42" fontId="5" fillId="0" borderId="0" xfId="0" applyNumberFormat="1" applyFont="1"/>
    <xf numFmtId="0" fontId="0" fillId="0" borderId="0" xfId="0" applyAlignment="1">
      <alignment horizontal="center"/>
    </xf>
    <xf numFmtId="0" fontId="0" fillId="13" borderId="1" xfId="0" applyFill="1" applyBorder="1" applyAlignment="1" applyProtection="1">
      <alignment horizontal="center"/>
      <protection locked="0"/>
    </xf>
    <xf numFmtId="9" fontId="0" fillId="13" borderId="1" xfId="0" applyNumberFormat="1" applyFill="1" applyBorder="1" applyAlignment="1" applyProtection="1">
      <alignment horizontal="right" vertical="center"/>
      <protection locked="0"/>
    </xf>
    <xf numFmtId="3" fontId="1" fillId="12" borderId="2" xfId="0" applyNumberFormat="1" applyFont="1" applyFill="1" applyBorder="1"/>
    <xf numFmtId="42" fontId="0" fillId="0" borderId="0" xfId="0" applyNumberFormat="1" applyAlignment="1" applyProtection="1">
      <alignment horizontal="center"/>
      <protection locked="0"/>
    </xf>
    <xf numFmtId="42" fontId="0" fillId="0" borderId="0" xfId="0" applyNumberFormat="1" applyAlignment="1">
      <alignment horizontal="center"/>
    </xf>
    <xf numFmtId="3" fontId="1" fillId="0" borderId="0" xfId="0" applyNumberFormat="1" applyFont="1" applyAlignment="1">
      <alignment horizontal="right"/>
    </xf>
    <xf numFmtId="9" fontId="1" fillId="0" borderId="0" xfId="0" applyNumberFormat="1" applyFont="1" applyAlignment="1">
      <alignment horizontal="right" vertical="center"/>
    </xf>
    <xf numFmtId="42" fontId="1" fillId="10" borderId="10" xfId="0" applyNumberFormat="1" applyFont="1" applyFill="1" applyBorder="1"/>
    <xf numFmtId="42" fontId="1" fillId="8" borderId="13" xfId="0" applyNumberFormat="1" applyFont="1" applyFill="1" applyBorder="1"/>
    <xf numFmtId="42" fontId="1" fillId="7" borderId="17" xfId="0" applyNumberFormat="1" applyFont="1" applyFill="1" applyBorder="1"/>
    <xf numFmtId="42" fontId="1" fillId="8" borderId="17" xfId="0" applyNumberFormat="1" applyFont="1" applyFill="1" applyBorder="1"/>
    <xf numFmtId="0" fontId="2" fillId="0" borderId="1" xfId="0" applyFont="1" applyBorder="1"/>
    <xf numFmtId="0" fontId="0" fillId="0" borderId="0" xfId="0" applyAlignment="1" applyProtection="1">
      <alignment horizontal="center" vertical="center"/>
      <protection locked="0"/>
    </xf>
    <xf numFmtId="42" fontId="0" fillId="0" borderId="0" xfId="0" applyNumberFormat="1" applyAlignment="1">
      <alignment horizontal="center" vertical="center"/>
    </xf>
    <xf numFmtId="42" fontId="3" fillId="0" borderId="5" xfId="0" applyNumberFormat="1" applyFont="1" applyBorder="1" applyAlignment="1">
      <alignment vertical="center"/>
    </xf>
    <xf numFmtId="0" fontId="0" fillId="11" borderId="0" xfId="0" applyFill="1" applyAlignment="1" applyProtection="1">
      <alignment vertical="center"/>
      <protection locked="0"/>
    </xf>
    <xf numFmtId="0" fontId="0" fillId="0" borderId="0" xfId="0" applyAlignment="1" applyProtection="1">
      <alignment vertical="center"/>
      <protection locked="0"/>
    </xf>
    <xf numFmtId="0" fontId="0" fillId="0" borderId="1" xfId="0" applyBorder="1" applyAlignment="1">
      <alignment vertical="center" wrapText="1"/>
    </xf>
    <xf numFmtId="9" fontId="0" fillId="14" borderId="1" xfId="0" applyNumberFormat="1" applyFill="1" applyBorder="1" applyAlignment="1">
      <alignment horizontal="right" vertical="center"/>
    </xf>
    <xf numFmtId="0" fontId="0" fillId="13" borderId="1" xfId="0" applyFill="1" applyBorder="1" applyAlignment="1" applyProtection="1">
      <alignment horizontal="center" vertical="center"/>
      <protection locked="0"/>
    </xf>
    <xf numFmtId="0" fontId="7" fillId="15" borderId="4" xfId="0" applyFont="1" applyFill="1" applyBorder="1"/>
    <xf numFmtId="0" fontId="7" fillId="15" borderId="3" xfId="0" applyFont="1" applyFill="1" applyBorder="1"/>
    <xf numFmtId="42" fontId="1" fillId="0" borderId="0" xfId="0" applyNumberFormat="1" applyFont="1" applyAlignment="1">
      <alignment horizontal="center"/>
    </xf>
    <xf numFmtId="1" fontId="0" fillId="13" borderId="1" xfId="0" applyNumberFormat="1" applyFill="1" applyBorder="1" applyAlignment="1" applyProtection="1">
      <alignment horizontal="center"/>
      <protection locked="0"/>
    </xf>
    <xf numFmtId="165" fontId="0" fillId="14" borderId="1" xfId="0" applyNumberFormat="1" applyFill="1" applyBorder="1" applyAlignment="1">
      <alignment horizontal="center"/>
    </xf>
    <xf numFmtId="9" fontId="0" fillId="12" borderId="1" xfId="0" applyNumberFormat="1" applyFill="1" applyBorder="1" applyAlignment="1">
      <alignment horizontal="right" vertical="center"/>
    </xf>
    <xf numFmtId="0" fontId="0" fillId="5" borderId="0" xfId="0" applyFill="1" applyAlignment="1">
      <alignment horizontal="right"/>
    </xf>
    <xf numFmtId="9" fontId="1" fillId="14" borderId="1" xfId="0" applyNumberFormat="1" applyFont="1" applyFill="1" applyBorder="1" applyAlignment="1">
      <alignment horizontal="right" vertical="center"/>
    </xf>
    <xf numFmtId="42" fontId="3" fillId="0" borderId="0" xfId="0" applyNumberFormat="1" applyFont="1" applyAlignment="1">
      <alignment vertical="center"/>
    </xf>
    <xf numFmtId="42" fontId="3" fillId="0" borderId="0" xfId="0" applyNumberFormat="1" applyFont="1"/>
    <xf numFmtId="42" fontId="1" fillId="0" borderId="0" xfId="0" applyNumberFormat="1" applyFont="1"/>
    <xf numFmtId="22" fontId="0" fillId="5" borderId="0" xfId="0" applyNumberFormat="1" applyFill="1" applyAlignment="1">
      <alignment horizontal="left" vertical="center"/>
    </xf>
    <xf numFmtId="3" fontId="0" fillId="0" borderId="8" xfId="0" applyNumberFormat="1" applyBorder="1"/>
    <xf numFmtId="0" fontId="0" fillId="0" borderId="8" xfId="0" applyBorder="1" applyAlignment="1" applyProtection="1">
      <alignment horizontal="center"/>
      <protection locked="0"/>
    </xf>
    <xf numFmtId="164" fontId="0" fillId="0" borderId="0" xfId="0" applyNumberFormat="1" applyAlignment="1">
      <alignment horizontal="right"/>
    </xf>
    <xf numFmtId="0" fontId="0" fillId="0" borderId="0" xfId="0" applyAlignment="1">
      <alignment horizontal="right" vertical="center"/>
    </xf>
    <xf numFmtId="3" fontId="0" fillId="0" borderId="0" xfId="0" applyNumberFormat="1" applyAlignment="1">
      <alignment horizontal="right"/>
    </xf>
    <xf numFmtId="0" fontId="0" fillId="16" borderId="0" xfId="0" applyFill="1" applyAlignment="1">
      <alignment horizontal="center"/>
    </xf>
    <xf numFmtId="0" fontId="1" fillId="7" borderId="14" xfId="0" applyFont="1" applyFill="1" applyBorder="1" applyAlignment="1">
      <alignment horizontal="right"/>
    </xf>
    <xf numFmtId="0" fontId="1" fillId="7" borderId="8" xfId="0" applyFont="1" applyFill="1" applyBorder="1" applyAlignment="1">
      <alignment horizontal="right"/>
    </xf>
    <xf numFmtId="0" fontId="1" fillId="7" borderId="16" xfId="0" applyFont="1" applyFill="1" applyBorder="1" applyAlignment="1">
      <alignment horizontal="right"/>
    </xf>
    <xf numFmtId="0" fontId="1" fillId="8" borderId="14" xfId="0" applyFont="1" applyFill="1" applyBorder="1" applyAlignment="1">
      <alignment horizontal="right"/>
    </xf>
    <xf numFmtId="0" fontId="1" fillId="8" borderId="8" xfId="0" applyFont="1" applyFill="1" applyBorder="1" applyAlignment="1">
      <alignment horizontal="right"/>
    </xf>
    <xf numFmtId="0" fontId="1" fillId="8" borderId="16" xfId="0" applyFont="1" applyFill="1" applyBorder="1" applyAlignment="1">
      <alignment horizontal="right"/>
    </xf>
    <xf numFmtId="0" fontId="0" fillId="0" borderId="8" xfId="0" applyBorder="1"/>
    <xf numFmtId="0" fontId="0" fillId="5" borderId="0" xfId="0" applyFill="1" applyAlignment="1" applyProtection="1">
      <alignment horizontal="center" vertical="center"/>
      <protection locked="0"/>
    </xf>
    <xf numFmtId="0" fontId="0" fillId="0" borderId="0" xfId="0" applyAlignment="1" applyProtection="1">
      <alignment horizontal="center"/>
      <protection locked="0"/>
    </xf>
    <xf numFmtId="3" fontId="1" fillId="3" borderId="2" xfId="0" applyNumberFormat="1" applyFont="1" applyFill="1" applyBorder="1" applyAlignment="1">
      <alignment horizontal="center" vertical="center" wrapText="1"/>
    </xf>
    <xf numFmtId="3" fontId="1" fillId="3" borderId="3" xfId="0" applyNumberFormat="1" applyFont="1" applyFill="1" applyBorder="1" applyAlignment="1">
      <alignment horizontal="center" vertical="center" wrapText="1"/>
    </xf>
    <xf numFmtId="0" fontId="0" fillId="5" borderId="0" xfId="0" applyFill="1" applyAlignment="1">
      <alignment horizontal="right" vertical="center"/>
    </xf>
    <xf numFmtId="0" fontId="0" fillId="0" borderId="18" xfId="0" applyBorder="1" applyAlignment="1">
      <alignment horizontal="center"/>
    </xf>
    <xf numFmtId="0" fontId="0" fillId="0" borderId="19" xfId="0" applyBorder="1" applyAlignment="1">
      <alignment horizontal="center"/>
    </xf>
    <xf numFmtId="0" fontId="0" fillId="0" borderId="20" xfId="0" applyBorder="1" applyAlignment="1">
      <alignment horizontal="center"/>
    </xf>
    <xf numFmtId="0" fontId="0" fillId="13" borderId="11" xfId="0" applyFill="1" applyBorder="1" applyAlignment="1">
      <alignment horizontal="center"/>
    </xf>
    <xf numFmtId="0" fontId="0" fillId="13" borderId="12" xfId="0" applyFill="1" applyBorder="1" applyAlignment="1">
      <alignment horizontal="center"/>
    </xf>
    <xf numFmtId="0" fontId="0" fillId="14" borderId="12" xfId="0" applyFill="1" applyBorder="1" applyAlignment="1">
      <alignment horizontal="center"/>
    </xf>
    <xf numFmtId="0" fontId="0" fillId="12" borderId="12" xfId="0" applyFill="1" applyBorder="1" applyAlignment="1">
      <alignment horizontal="center"/>
    </xf>
    <xf numFmtId="0" fontId="0" fillId="12" borderId="13" xfId="0" applyFill="1" applyBorder="1" applyAlignment="1">
      <alignment horizontal="center"/>
    </xf>
    <xf numFmtId="0" fontId="0" fillId="10" borderId="9" xfId="0" applyFill="1" applyBorder="1" applyAlignment="1">
      <alignment horizontal="right"/>
    </xf>
    <xf numFmtId="0" fontId="0" fillId="10" borderId="0" xfId="0" applyFill="1" applyAlignment="1">
      <alignment horizontal="right"/>
    </xf>
    <xf numFmtId="0" fontId="0" fillId="8" borderId="11" xfId="0" applyFill="1" applyBorder="1" applyAlignment="1">
      <alignment horizontal="right"/>
    </xf>
    <xf numFmtId="0" fontId="0" fillId="8" borderId="12" xfId="0" applyFill="1" applyBorder="1" applyAlignment="1">
      <alignment horizontal="right"/>
    </xf>
    <xf numFmtId="0" fontId="0" fillId="0" borderId="14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15" xfId="0" applyBorder="1" applyAlignment="1">
      <alignment horizontal="center"/>
    </xf>
  </cellXfs>
  <cellStyles count="1">
    <cellStyle name="Normál" xfId="0" builtinId="0"/>
  </cellStyles>
  <dxfs count="0"/>
  <tableStyles count="0" defaultTableStyle="TableStyleMedium2" defaultPivotStyle="PivotStyleLight16"/>
  <colors>
    <mruColors>
      <color rgb="FFFFCCFF"/>
      <color rgb="FFADDFFD"/>
      <color rgb="FFFFFF99"/>
      <color rgb="FFFB765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7" Type="http://schemas.openxmlformats.org/officeDocument/2006/relationships/calcChain" Target="calcChain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17/10/relationships/person" Target="persons/person.xml"/><Relationship Id="rId5" Type="http://schemas.openxmlformats.org/officeDocument/2006/relationships/sheetMetadata" Target="metadata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0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1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10" Type="http://schemas.openxmlformats.org/officeDocument/2006/relationships/image" Target="../media/image10.png"/><Relationship Id="rId19" Type="http://schemas.openxmlformats.org/officeDocument/2006/relationships/image" Target="cid:image004.png@01D6271B.0FD5ABF0" TargetMode="External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140484</xdr:colOff>
      <xdr:row>94</xdr:row>
      <xdr:rowOff>71887</xdr:rowOff>
    </xdr:from>
    <xdr:to>
      <xdr:col>19</xdr:col>
      <xdr:colOff>152758</xdr:colOff>
      <xdr:row>105</xdr:row>
      <xdr:rowOff>67575</xdr:rowOff>
    </xdr:to>
    <xdr:pic>
      <xdr:nvPicPr>
        <xdr:cNvPr id="108" name="Kép 107">
          <a:extLst>
            <a:ext uri="{FF2B5EF4-FFF2-40B4-BE49-F238E27FC236}">
              <a16:creationId xmlns:a16="http://schemas.microsoft.com/office/drawing/2014/main" id="{A42AF2C0-3528-531C-E306-0B41822D3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630814" y="18385047"/>
          <a:ext cx="1548854" cy="24308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484754</xdr:colOff>
      <xdr:row>1</xdr:row>
      <xdr:rowOff>0</xdr:rowOff>
    </xdr:to>
    <xdr:pic>
      <xdr:nvPicPr>
        <xdr:cNvPr id="56" name="Kép 55" descr="l-and_logo_72dpi_rgb">
          <a:extLst>
            <a:ext uri="{FF2B5EF4-FFF2-40B4-BE49-F238E27FC236}">
              <a16:creationId xmlns:a16="http://schemas.microsoft.com/office/drawing/2014/main" id="{2EDEF99A-E276-4F6F-8284-695AD76C27F2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0" y="0"/>
          <a:ext cx="569799" cy="578304"/>
        </a:xfrm>
        <a:prstGeom prst="rect">
          <a:avLst/>
        </a:prstGeom>
        <a:noFill/>
      </xdr:spPr>
    </xdr:pic>
    <xdr:clientData/>
  </xdr:twoCellAnchor>
  <xdr:twoCellAnchor>
    <xdr:from>
      <xdr:col>7</xdr:col>
      <xdr:colOff>117565</xdr:colOff>
      <xdr:row>1</xdr:row>
      <xdr:rowOff>166738</xdr:rowOff>
    </xdr:from>
    <xdr:to>
      <xdr:col>20</xdr:col>
      <xdr:colOff>201406</xdr:colOff>
      <xdr:row>128</xdr:row>
      <xdr:rowOff>118100</xdr:rowOff>
    </xdr:to>
    <xdr:grpSp>
      <xdr:nvGrpSpPr>
        <xdr:cNvPr id="6" name="Csoportba foglalás 5">
          <a:extLst>
            <a:ext uri="{FF2B5EF4-FFF2-40B4-BE49-F238E27FC236}">
              <a16:creationId xmlns:a16="http://schemas.microsoft.com/office/drawing/2014/main" id="{A0F58ABF-2706-4379-864C-C7DB806B814B}"/>
            </a:ext>
          </a:extLst>
        </xdr:cNvPr>
        <xdr:cNvGrpSpPr/>
      </xdr:nvGrpSpPr>
      <xdr:grpSpPr>
        <a:xfrm>
          <a:off x="7171457" y="750818"/>
          <a:ext cx="7326435" cy="24410843"/>
          <a:chOff x="7072613" y="768790"/>
          <a:chExt cx="7326435" cy="21966692"/>
        </a:xfrm>
      </xdr:grpSpPr>
      <xdr:grpSp>
        <xdr:nvGrpSpPr>
          <xdr:cNvPr id="5" name="Csoportba foglalás 4">
            <a:extLst>
              <a:ext uri="{FF2B5EF4-FFF2-40B4-BE49-F238E27FC236}">
                <a16:creationId xmlns:a16="http://schemas.microsoft.com/office/drawing/2014/main" id="{0C855DC1-810D-46CD-817F-7F87BFA21372}"/>
              </a:ext>
            </a:extLst>
          </xdr:cNvPr>
          <xdr:cNvGrpSpPr/>
        </xdr:nvGrpSpPr>
        <xdr:grpSpPr>
          <a:xfrm>
            <a:off x="7072613" y="768790"/>
            <a:ext cx="7326435" cy="21966692"/>
            <a:chOff x="7072613" y="768790"/>
            <a:chExt cx="7326435" cy="21211881"/>
          </a:xfrm>
        </xdr:grpSpPr>
        <xdr:grpSp>
          <xdr:nvGrpSpPr>
            <xdr:cNvPr id="3" name="Csoportba foglalás 2">
              <a:extLst>
                <a:ext uri="{FF2B5EF4-FFF2-40B4-BE49-F238E27FC236}">
                  <a16:creationId xmlns:a16="http://schemas.microsoft.com/office/drawing/2014/main" id="{08CF1CFA-19CD-49C6-BA62-C4151E13000A}"/>
                </a:ext>
              </a:extLst>
            </xdr:cNvPr>
            <xdr:cNvGrpSpPr/>
          </xdr:nvGrpSpPr>
          <xdr:grpSpPr>
            <a:xfrm>
              <a:off x="7072613" y="768790"/>
              <a:ext cx="7326435" cy="21211881"/>
              <a:chOff x="7072613" y="768790"/>
              <a:chExt cx="7326435" cy="19890961"/>
            </a:xfrm>
          </xdr:grpSpPr>
          <xdr:grpSp>
            <xdr:nvGrpSpPr>
              <xdr:cNvPr id="63" name="Csoportba foglalás 62">
                <a:extLst>
                  <a:ext uri="{FF2B5EF4-FFF2-40B4-BE49-F238E27FC236}">
                    <a16:creationId xmlns:a16="http://schemas.microsoft.com/office/drawing/2014/main" id="{18B179DC-1A41-410F-A565-333BB1AF1EFA}"/>
                  </a:ext>
                </a:extLst>
              </xdr:cNvPr>
              <xdr:cNvGrpSpPr/>
            </xdr:nvGrpSpPr>
            <xdr:grpSpPr>
              <a:xfrm>
                <a:off x="7072613" y="768790"/>
                <a:ext cx="7326435" cy="19890961"/>
                <a:chOff x="6972557" y="1094051"/>
                <a:chExt cx="7336428" cy="18218233"/>
              </a:xfrm>
            </xdr:grpSpPr>
            <xdr:sp macro="" textlink="">
              <xdr:nvSpPr>
                <xdr:cNvPr id="64" name="Szövegdoboz 63">
                  <a:extLst>
                    <a:ext uri="{FF2B5EF4-FFF2-40B4-BE49-F238E27FC236}">
                      <a16:creationId xmlns:a16="http://schemas.microsoft.com/office/drawing/2014/main" id="{5DC3D282-C113-4706-847D-21882C522496}"/>
                    </a:ext>
                  </a:extLst>
                </xdr:cNvPr>
                <xdr:cNvSpPr txBox="1"/>
              </xdr:nvSpPr>
              <xdr:spPr>
                <a:xfrm>
                  <a:off x="11802474" y="3371117"/>
                  <a:ext cx="979523" cy="309462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pPr algn="ctr"/>
                  <a:r>
                    <a:rPr lang="hu-HU" sz="1100">
                      <a:solidFill>
                        <a:schemeClr val="accent1"/>
                      </a:solidFill>
                    </a:rPr>
                    <a:t>RFID biléta</a:t>
                  </a:r>
                </a:p>
              </xdr:txBody>
            </xdr:sp>
            <xdr:grpSp>
              <xdr:nvGrpSpPr>
                <xdr:cNvPr id="65" name="Csoportba foglalás 64">
                  <a:extLst>
                    <a:ext uri="{FF2B5EF4-FFF2-40B4-BE49-F238E27FC236}">
                      <a16:creationId xmlns:a16="http://schemas.microsoft.com/office/drawing/2014/main" id="{8025B46A-AC69-438E-A312-9F3C575A8E1D}"/>
                    </a:ext>
                  </a:extLst>
                </xdr:cNvPr>
                <xdr:cNvGrpSpPr/>
              </xdr:nvGrpSpPr>
              <xdr:grpSpPr>
                <a:xfrm>
                  <a:off x="6972557" y="1094051"/>
                  <a:ext cx="7336428" cy="18218233"/>
                  <a:chOff x="6972557" y="1094051"/>
                  <a:chExt cx="7336428" cy="18218233"/>
                </a:xfrm>
              </xdr:grpSpPr>
              <xdr:grpSp>
                <xdr:nvGrpSpPr>
                  <xdr:cNvPr id="67" name="Csoportba foglalás 66">
                    <a:extLst>
                      <a:ext uri="{FF2B5EF4-FFF2-40B4-BE49-F238E27FC236}">
                        <a16:creationId xmlns:a16="http://schemas.microsoft.com/office/drawing/2014/main" id="{A4306240-1659-4EA0-840C-F8F1E4BED8DF}"/>
                      </a:ext>
                    </a:extLst>
                  </xdr:cNvPr>
                  <xdr:cNvGrpSpPr/>
                </xdr:nvGrpSpPr>
                <xdr:grpSpPr>
                  <a:xfrm>
                    <a:off x="6972557" y="1094051"/>
                    <a:ext cx="7336428" cy="18218233"/>
                    <a:chOff x="6972557" y="1094051"/>
                    <a:chExt cx="7336428" cy="18218233"/>
                  </a:xfrm>
                </xdr:grpSpPr>
                <xdr:sp macro="" textlink="">
                  <xdr:nvSpPr>
                    <xdr:cNvPr id="69" name="Szövegdoboz 68">
                      <a:extLst>
                        <a:ext uri="{FF2B5EF4-FFF2-40B4-BE49-F238E27FC236}">
                          <a16:creationId xmlns:a16="http://schemas.microsoft.com/office/drawing/2014/main" id="{A65EE17C-1039-4184-B3A1-A255EBEBDA21}"/>
                        </a:ext>
                      </a:extLst>
                    </xdr:cNvPr>
                    <xdr:cNvSpPr txBox="1"/>
                  </xdr:nvSpPr>
                  <xdr:spPr>
                    <a:xfrm>
                      <a:off x="11768859" y="16060722"/>
                      <a:ext cx="1770410" cy="258097"/>
                    </a:xfrm>
                    <a:prstGeom prst="rect">
                      <a:avLst/>
                    </a:prstGeom>
                    <a:noFill/>
                    <a:ln w="9525" cmpd="sng">
                      <a:noFill/>
                    </a:ln>
                  </xdr:spPr>
                  <xdr:style>
                    <a:lnRef idx="0">
                      <a:scrgbClr r="0" g="0" b="0"/>
                    </a:lnRef>
                    <a:fillRef idx="0">
                      <a:scrgbClr r="0" g="0" b="0"/>
                    </a:fillRef>
                    <a:effectRef idx="0">
                      <a:scrgbClr r="0" g="0" b="0"/>
                    </a:effectRef>
                    <a:fontRef idx="minor">
                      <a:schemeClr val="dk1"/>
                    </a:fontRef>
                  </xdr:style>
                  <xdr:txBody>
                    <a:bodyPr vertOverflow="clip" horzOverflow="clip" wrap="square" rtlCol="0" anchor="t"/>
                    <a:lstStyle/>
                    <a:p>
                      <a:pPr algn="ctr"/>
                      <a:r>
                        <a:rPr lang="hu-HU" sz="1100">
                          <a:solidFill>
                            <a:schemeClr val="accent1"/>
                          </a:solidFill>
                        </a:rPr>
                        <a:t>Operátor kijelző (7" tablet)</a:t>
                      </a:r>
                    </a:p>
                  </xdr:txBody>
                </xdr:sp>
                <xdr:pic>
                  <xdr:nvPicPr>
                    <xdr:cNvPr id="71" name="Picture 3">
                      <a:extLst>
                        <a:ext uri="{FF2B5EF4-FFF2-40B4-BE49-F238E27FC236}">
                          <a16:creationId xmlns:a16="http://schemas.microsoft.com/office/drawing/2014/main" id="{A2356E76-F070-4852-8306-6F10485FCE95}"/>
                        </a:ext>
                      </a:extLst>
                    </xdr:cNvPr>
                    <xdr:cNvPicPr>
                      <a:picLocks noChangeAspect="1" noChangeArrowheads="1"/>
                    </xdr:cNvPicPr>
                  </xdr:nvPicPr>
                  <xdr:blipFill>
                    <a:blip xmlns:r="http://schemas.openxmlformats.org/officeDocument/2006/relationships" r:embed="rId3" cstate="print">
                      <a:extLst>
                        <a:ext uri="{28A0092B-C50C-407E-A947-70E740481C1C}">
                          <a14:useLocalDpi xmlns:a14="http://schemas.microsoft.com/office/drawing/2010/main" val="0"/>
                        </a:ext>
                      </a:extLst>
                    </a:blip>
                    <a:srcRect/>
                    <a:stretch>
                      <a:fillRect/>
                    </a:stretch>
                  </xdr:blipFill>
                  <xdr:spPr bwMode="auto">
                    <a:xfrm>
                      <a:off x="7073802" y="1473152"/>
                      <a:ext cx="1866754" cy="2481523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  <a:effectLst/>
                    <a:extLst>
                      <a:ext uri="{909E8E84-426E-40DD-AFC4-6F175D3DCCD1}">
                        <a14:hiddenFill xmlns:a14="http://schemas.microsoft.com/office/drawing/2010/main">
                          <a:solidFill>
                            <a:srgbClr val="5B9BD5"/>
                          </a:solidFill>
                        </a14:hiddenFill>
                      </a:ext>
                      <a:ext uri="{91240B29-F687-4F45-9708-019B960494DF}">
                        <a14:hiddenLine xmlns:a14="http://schemas.microsoft.com/office/drawing/2010/main" w="50800" algn="ctr">
                          <a:solidFill>
                            <a:srgbClr val="0070C0"/>
                          </a:solidFill>
                          <a:miter lim="800000"/>
                          <a:headEnd/>
                          <a:tailEnd type="none" w="lg" len="lg"/>
                        </a14:hiddenLine>
                      </a:ext>
                      <a:ext uri="{AF507438-7753-43E0-B8FC-AC1667EBCBE1}">
                        <a14:hiddenEffects xmlns:a14="http://schemas.microsoft.com/office/drawing/2010/main">
                          <a:effectLst>
                            <a:outerShdw dist="35921" dir="2700000" algn="ctr" rotWithShape="0">
                              <a:srgbClr val="000000"/>
                            </a:outerShdw>
                          </a:effectLst>
                        </a14:hiddenEffects>
                      </a:ext>
                    </a:extLst>
                  </xdr:spPr>
                </xdr:pic>
                <xdr:sp macro="" textlink="">
                  <xdr:nvSpPr>
                    <xdr:cNvPr id="72" name="Szövegdoboz 71">
                      <a:extLst>
                        <a:ext uri="{FF2B5EF4-FFF2-40B4-BE49-F238E27FC236}">
                          <a16:creationId xmlns:a16="http://schemas.microsoft.com/office/drawing/2014/main" id="{A7653CFD-9E01-4946-BA99-132FECF65A19}"/>
                        </a:ext>
                      </a:extLst>
                    </xdr:cNvPr>
                    <xdr:cNvSpPr txBox="1"/>
                  </xdr:nvSpPr>
                  <xdr:spPr>
                    <a:xfrm>
                      <a:off x="7242857" y="1179944"/>
                      <a:ext cx="1623081" cy="308854"/>
                    </a:xfrm>
                    <a:prstGeom prst="rect">
                      <a:avLst/>
                    </a:prstGeom>
                    <a:noFill/>
                    <a:ln w="9525" cmpd="sng">
                      <a:noFill/>
                    </a:ln>
                  </xdr:spPr>
                  <xdr:style>
                    <a:lnRef idx="0">
                      <a:scrgbClr r="0" g="0" b="0"/>
                    </a:lnRef>
                    <a:fillRef idx="0">
                      <a:scrgbClr r="0" g="0" b="0"/>
                    </a:fillRef>
                    <a:effectRef idx="0">
                      <a:scrgbClr r="0" g="0" b="0"/>
                    </a:effectRef>
                    <a:fontRef idx="minor">
                      <a:schemeClr val="dk1"/>
                    </a:fontRef>
                  </xdr:style>
                  <xdr:txBody>
                    <a:bodyPr vertOverflow="clip" horzOverflow="clip" wrap="square" rtlCol="0" anchor="t"/>
                    <a:lstStyle/>
                    <a:p>
                      <a:pPr algn="ctr"/>
                      <a:r>
                        <a:rPr lang="hu-HU" sz="1100">
                          <a:solidFill>
                            <a:schemeClr val="accent1"/>
                          </a:solidFill>
                        </a:rPr>
                        <a:t>iCheckPoint Wifi </a:t>
                      </a:r>
                    </a:p>
                  </xdr:txBody>
                </xdr:sp>
                <xdr:pic>
                  <xdr:nvPicPr>
                    <xdr:cNvPr id="73" name="Kép 72">
                      <a:extLst>
                        <a:ext uri="{FF2B5EF4-FFF2-40B4-BE49-F238E27FC236}">
                          <a16:creationId xmlns:a16="http://schemas.microsoft.com/office/drawing/2014/main" id="{C31A3B3E-D6BA-420C-9B03-BB6CC341CA72}"/>
                        </a:ext>
                      </a:extLst>
                    </xdr:cNvPr>
                    <xdr:cNvPicPr/>
                  </xdr:nvPicPr>
                  <xdr:blipFill>
                    <a:blip xmlns:r="http://schemas.openxmlformats.org/officeDocument/2006/relationships" r:embed="rId4" cstate="print"/>
                    <a:srcRect/>
                    <a:stretch>
                      <a:fillRect/>
                    </a:stretch>
                  </xdr:blipFill>
                  <xdr:spPr bwMode="auto">
                    <a:xfrm>
                      <a:off x="6998801" y="14420018"/>
                      <a:ext cx="2173347" cy="1630917"/>
                    </a:xfrm>
                    <a:prstGeom prst="rect">
                      <a:avLst/>
                    </a:prstGeom>
                    <a:noFill/>
                    <a:ln w="9525">
                      <a:noFill/>
                      <a:miter lim="800000"/>
                      <a:headEnd/>
                      <a:tailEnd/>
                    </a:ln>
                  </xdr:spPr>
                </xdr:pic>
                <xdr:sp macro="" textlink="">
                  <xdr:nvSpPr>
                    <xdr:cNvPr id="74" name="Szövegdoboz 73">
                      <a:extLst>
                        <a:ext uri="{FF2B5EF4-FFF2-40B4-BE49-F238E27FC236}">
                          <a16:creationId xmlns:a16="http://schemas.microsoft.com/office/drawing/2014/main" id="{19B8825B-1BE3-45C1-83DC-20F12FE8C300}"/>
                        </a:ext>
                      </a:extLst>
                    </xdr:cNvPr>
                    <xdr:cNvSpPr txBox="1"/>
                  </xdr:nvSpPr>
                  <xdr:spPr>
                    <a:xfrm>
                      <a:off x="7281292" y="14116694"/>
                      <a:ext cx="1910412" cy="512835"/>
                    </a:xfrm>
                    <a:prstGeom prst="rect">
                      <a:avLst/>
                    </a:prstGeom>
                    <a:noFill/>
                    <a:ln w="9525" cmpd="sng">
                      <a:noFill/>
                    </a:ln>
                  </xdr:spPr>
                  <xdr:style>
                    <a:lnRef idx="0">
                      <a:scrgbClr r="0" g="0" b="0"/>
                    </a:lnRef>
                    <a:fillRef idx="0">
                      <a:scrgbClr r="0" g="0" b="0"/>
                    </a:fillRef>
                    <a:effectRef idx="0">
                      <a:scrgbClr r="0" g="0" b="0"/>
                    </a:effectRef>
                    <a:fontRef idx="minor">
                      <a:schemeClr val="dk1"/>
                    </a:fontRef>
                  </xdr:style>
                  <xdr:txBody>
                    <a:bodyPr vertOverflow="clip" horzOverflow="clip" wrap="square" rtlCol="0" anchor="t"/>
                    <a:lstStyle/>
                    <a:p>
                      <a:pPr algn="ctr"/>
                      <a:r>
                        <a:rPr lang="hu-HU" sz="1100">
                          <a:solidFill>
                            <a:schemeClr val="accent1"/>
                          </a:solidFill>
                        </a:rPr>
                        <a:t>iCheckPoint T-Entry</a:t>
                      </a:r>
                    </a:p>
                  </xdr:txBody>
                </xdr:sp>
                <xdr:pic>
                  <xdr:nvPicPr>
                    <xdr:cNvPr id="75" name="Kép 74">
                      <a:extLst>
                        <a:ext uri="{FF2B5EF4-FFF2-40B4-BE49-F238E27FC236}">
                          <a16:creationId xmlns:a16="http://schemas.microsoft.com/office/drawing/2014/main" id="{9FEB547F-69CF-4EF3-A72B-FB52C789538D}"/>
                        </a:ext>
                      </a:extLst>
                    </xdr:cNvPr>
                    <xdr:cNvPicPr/>
                  </xdr:nvPicPr>
                  <xdr:blipFill>
                    <a:blip xmlns:r="http://schemas.openxmlformats.org/officeDocument/2006/relationships" r:embed="rId5" cstate="print">
                      <a:clrChange>
                        <a:clrFrom>
                          <a:srgbClr val="0080FF"/>
                        </a:clrFrom>
                        <a:clrTo>
                          <a:srgbClr val="0080FF">
                            <a:alpha val="0"/>
                          </a:srgbClr>
                        </a:clrTo>
                      </a:clrChange>
                    </a:blip>
                    <a:srcRect/>
                    <a:stretch>
                      <a:fillRect/>
                    </a:stretch>
                  </xdr:blipFill>
                  <xdr:spPr bwMode="auto">
                    <a:xfrm rot="18167235">
                      <a:off x="8929264" y="14882393"/>
                      <a:ext cx="816952" cy="1063868"/>
                    </a:xfrm>
                    <a:prstGeom prst="rect">
                      <a:avLst/>
                    </a:prstGeom>
                    <a:noFill/>
                  </xdr:spPr>
                </xdr:pic>
                <xdr:sp macro="" textlink="">
                  <xdr:nvSpPr>
                    <xdr:cNvPr id="76" name="Szövegdoboz 75">
                      <a:extLst>
                        <a:ext uri="{FF2B5EF4-FFF2-40B4-BE49-F238E27FC236}">
                          <a16:creationId xmlns:a16="http://schemas.microsoft.com/office/drawing/2014/main" id="{324F99C0-BCD5-4896-A080-CD93F2FF0B9A}"/>
                        </a:ext>
                      </a:extLst>
                    </xdr:cNvPr>
                    <xdr:cNvSpPr txBox="1"/>
                  </xdr:nvSpPr>
                  <xdr:spPr>
                    <a:xfrm rot="16200000">
                      <a:off x="8963208" y="14966855"/>
                      <a:ext cx="1088771" cy="270768"/>
                    </a:xfrm>
                    <a:prstGeom prst="rect">
                      <a:avLst/>
                    </a:prstGeom>
                    <a:noFill/>
                    <a:ln w="9525" cmpd="sng">
                      <a:noFill/>
                    </a:ln>
                  </xdr:spPr>
                  <xdr:style>
                    <a:lnRef idx="0">
                      <a:scrgbClr r="0" g="0" b="0"/>
                    </a:lnRef>
                    <a:fillRef idx="0">
                      <a:scrgbClr r="0" g="0" b="0"/>
                    </a:fillRef>
                    <a:effectRef idx="0">
                      <a:scrgbClr r="0" g="0" b="0"/>
                    </a:effectRef>
                    <a:fontRef idx="minor">
                      <a:schemeClr val="dk1"/>
                    </a:fontRef>
                  </xdr:style>
                  <xdr:txBody>
                    <a:bodyPr vertOverflow="clip" horzOverflow="clip" wrap="square" rtlCol="0" anchor="t"/>
                    <a:lstStyle/>
                    <a:p>
                      <a:pPr algn="ctr"/>
                      <a:r>
                        <a:rPr lang="hu-HU" sz="1100">
                          <a:solidFill>
                            <a:schemeClr val="accent1"/>
                          </a:solidFill>
                        </a:rPr>
                        <a:t>Dallas kulcs</a:t>
                      </a:r>
                    </a:p>
                  </xdr:txBody>
                </xdr:sp>
                <xdr:pic>
                  <xdr:nvPicPr>
                    <xdr:cNvPr id="77" name="Kép 76" descr="A képen ülő, fehér, asztal, óra látható&#10;&#10;Automatikusan generált leírás">
                      <a:extLst>
                        <a:ext uri="{FF2B5EF4-FFF2-40B4-BE49-F238E27FC236}">
                          <a16:creationId xmlns:a16="http://schemas.microsoft.com/office/drawing/2014/main" id="{DDC22895-781B-4330-8538-EE83F1C0BE3A}"/>
                        </a:ext>
                      </a:extLst>
                    </xdr:cNvPr>
                    <xdr:cNvPicPr/>
                  </xdr:nvPicPr>
                  <xdr:blipFill>
                    <a:blip xmlns:r="http://schemas.openxmlformats.org/officeDocument/2006/relationships" r:embed="rId6">
                      <a:extLst>
                        <a:ext uri="{28A0092B-C50C-407E-A947-70E740481C1C}">
                          <a14:useLocalDpi xmlns:a14="http://schemas.microsoft.com/office/drawing/2010/main" val="0"/>
                        </a:ext>
                      </a:extLst>
                    </a:blip>
                    <a:stretch>
                      <a:fillRect/>
                    </a:stretch>
                  </xdr:blipFill>
                  <xdr:spPr>
                    <a:xfrm>
                      <a:off x="7081320" y="11754970"/>
                      <a:ext cx="2480457" cy="2295269"/>
                    </a:xfrm>
                    <a:prstGeom prst="rect">
                      <a:avLst/>
                    </a:prstGeom>
                  </xdr:spPr>
                </xdr:pic>
                <xdr:sp macro="" textlink="">
                  <xdr:nvSpPr>
                    <xdr:cNvPr id="78" name="Szövegdoboz 77">
                      <a:extLst>
                        <a:ext uri="{FF2B5EF4-FFF2-40B4-BE49-F238E27FC236}">
                          <a16:creationId xmlns:a16="http://schemas.microsoft.com/office/drawing/2014/main" id="{AD04E9AF-4594-4A2B-887F-8D1C667A1C1E}"/>
                        </a:ext>
                      </a:extLst>
                    </xdr:cNvPr>
                    <xdr:cNvSpPr txBox="1"/>
                  </xdr:nvSpPr>
                  <xdr:spPr>
                    <a:xfrm>
                      <a:off x="7387621" y="11424861"/>
                      <a:ext cx="1638392" cy="373291"/>
                    </a:xfrm>
                    <a:prstGeom prst="rect">
                      <a:avLst/>
                    </a:prstGeom>
                    <a:noFill/>
                    <a:ln w="9525" cmpd="sng">
                      <a:noFill/>
                    </a:ln>
                  </xdr:spPr>
                  <xdr:style>
                    <a:lnRef idx="0">
                      <a:scrgbClr r="0" g="0" b="0"/>
                    </a:lnRef>
                    <a:fillRef idx="0">
                      <a:scrgbClr r="0" g="0" b="0"/>
                    </a:fillRef>
                    <a:effectRef idx="0">
                      <a:scrgbClr r="0" g="0" b="0"/>
                    </a:effectRef>
                    <a:fontRef idx="minor">
                      <a:schemeClr val="dk1"/>
                    </a:fontRef>
                  </xdr:style>
                  <xdr:txBody>
                    <a:bodyPr vertOverflow="clip" horzOverflow="clip" wrap="square" rtlCol="0" anchor="t"/>
                    <a:lstStyle/>
                    <a:p>
                      <a:pPr algn="ctr"/>
                      <a:r>
                        <a:rPr lang="hu-HU" sz="1100">
                          <a:solidFill>
                            <a:schemeClr val="accent1"/>
                          </a:solidFill>
                        </a:rPr>
                        <a:t>iCheckPoint  T-Wokplace </a:t>
                      </a:r>
                    </a:p>
                  </xdr:txBody>
                </xdr:sp>
                <xdr:grpSp>
                  <xdr:nvGrpSpPr>
                    <xdr:cNvPr id="79" name="Csoportba foglalás 78">
                      <a:extLst>
                        <a:ext uri="{FF2B5EF4-FFF2-40B4-BE49-F238E27FC236}">
                          <a16:creationId xmlns:a16="http://schemas.microsoft.com/office/drawing/2014/main" id="{54717806-7346-44B0-8000-5B187E2D017E}"/>
                        </a:ext>
                      </a:extLst>
                    </xdr:cNvPr>
                    <xdr:cNvGrpSpPr/>
                  </xdr:nvGrpSpPr>
                  <xdr:grpSpPr>
                    <a:xfrm>
                      <a:off x="11783911" y="1094051"/>
                      <a:ext cx="1024853" cy="1954978"/>
                      <a:chOff x="10743706" y="-2538056"/>
                      <a:chExt cx="1695449" cy="3212381"/>
                    </a:xfrm>
                  </xdr:grpSpPr>
                  <xdr:pic>
                    <xdr:nvPicPr>
                      <xdr:cNvPr id="106" name="Kép 105">
                        <a:extLst>
                          <a:ext uri="{FF2B5EF4-FFF2-40B4-BE49-F238E27FC236}">
                            <a16:creationId xmlns:a16="http://schemas.microsoft.com/office/drawing/2014/main" id="{619A36A3-7E2E-4670-B916-50C9664E1E3D}"/>
                          </a:ext>
                        </a:extLst>
                      </xdr:cNvPr>
                      <xdr:cNvPicPr>
                        <a:picLocks noChangeAspect="1"/>
                      </xdr:cNvPicPr>
                    </xdr:nvPicPr>
                    <xdr:blipFill>
                      <a:blip xmlns:r="http://schemas.openxmlformats.org/officeDocument/2006/relationships" r:embed="rId7" cstate="print">
                        <a:extLst>
                          <a:ext uri="{28A0092B-C50C-407E-A947-70E740481C1C}">
                            <a14:useLocalDpi xmlns:a14="http://schemas.microsoft.com/office/drawing/2010/main" val="0"/>
                          </a:ext>
                        </a:extLst>
                      </a:blip>
                      <a:stretch>
                        <a:fillRect/>
                      </a:stretch>
                    </xdr:blipFill>
                    <xdr:spPr>
                      <a:xfrm>
                        <a:off x="11152972" y="-1590051"/>
                        <a:ext cx="872125" cy="2264376"/>
                      </a:xfrm>
                      <a:prstGeom prst="rect">
                        <a:avLst/>
                      </a:prstGeom>
                    </xdr:spPr>
                  </xdr:pic>
                  <xdr:sp macro="" textlink="">
                    <xdr:nvSpPr>
                      <xdr:cNvPr id="107" name="Szövegdoboz 106">
                        <a:extLst>
                          <a:ext uri="{FF2B5EF4-FFF2-40B4-BE49-F238E27FC236}">
                            <a16:creationId xmlns:a16="http://schemas.microsoft.com/office/drawing/2014/main" id="{3FE9856A-FB36-4B5D-8E7C-5615BF53C147}"/>
                          </a:ext>
                        </a:extLst>
                      </xdr:cNvPr>
                      <xdr:cNvSpPr txBox="1"/>
                    </xdr:nvSpPr>
                    <xdr:spPr>
                      <a:xfrm>
                        <a:off x="10743706" y="-2538056"/>
                        <a:ext cx="1695449" cy="1007202"/>
                      </a:xfrm>
                      <a:prstGeom prst="rect">
                        <a:avLst/>
                      </a:prstGeom>
                      <a:noFill/>
                      <a:ln w="9525" cmpd="sng">
                        <a:noFill/>
                      </a:ln>
                    </xdr:spPr>
                    <xdr:style>
                      <a:lnRef idx="0">
                        <a:scrgbClr r="0" g="0" b="0"/>
                      </a:lnRef>
                      <a:fillRef idx="0">
                        <a:scrgbClr r="0" g="0" b="0"/>
                      </a:fillRef>
                      <a:effectRef idx="0">
                        <a:scrgbClr r="0" g="0" b="0"/>
                      </a:effectRef>
                      <a:fontRef idx="minor">
                        <a:schemeClr val="dk1"/>
                      </a:fontRef>
                    </xdr:style>
                    <xdr:txBody>
                      <a:bodyPr vertOverflow="clip" horzOverflow="clip" wrap="square" rtlCol="0" anchor="t"/>
                      <a:lstStyle/>
                      <a:p>
                        <a:pPr algn="ctr"/>
                        <a:r>
                          <a:rPr lang="hu-HU" sz="1100">
                            <a:solidFill>
                              <a:schemeClr val="accent1"/>
                            </a:solidFill>
                          </a:rPr>
                          <a:t>Vonalkód</a:t>
                        </a:r>
                        <a:r>
                          <a:rPr lang="hu-HU" sz="1100" baseline="0">
                            <a:solidFill>
                              <a:schemeClr val="accent1"/>
                            </a:solidFill>
                          </a:rPr>
                          <a:t> olvasó tartó füllel</a:t>
                        </a:r>
                        <a:endParaRPr lang="hu-HU" sz="1100">
                          <a:solidFill>
                            <a:schemeClr val="accent1"/>
                          </a:solidFill>
                        </a:endParaRPr>
                      </a:p>
                    </xdr:txBody>
                  </xdr:sp>
                </xdr:grpSp>
                <xdr:grpSp>
                  <xdr:nvGrpSpPr>
                    <xdr:cNvPr id="80" name="Csoportba foglalás 79">
                      <a:extLst>
                        <a:ext uri="{FF2B5EF4-FFF2-40B4-BE49-F238E27FC236}">
                          <a16:creationId xmlns:a16="http://schemas.microsoft.com/office/drawing/2014/main" id="{7224D1B0-0AC6-458B-BC95-F2DE6E9330D5}"/>
                        </a:ext>
                      </a:extLst>
                    </xdr:cNvPr>
                    <xdr:cNvGrpSpPr/>
                  </xdr:nvGrpSpPr>
                  <xdr:grpSpPr>
                    <a:xfrm>
                      <a:off x="12608890" y="1113264"/>
                      <a:ext cx="1295902" cy="3065033"/>
                      <a:chOff x="15533032" y="-397257"/>
                      <a:chExt cx="1741365" cy="4020331"/>
                    </a:xfrm>
                  </xdr:grpSpPr>
                  <xdr:pic>
                    <xdr:nvPicPr>
                      <xdr:cNvPr id="104" name="Kép 103">
                        <a:extLst>
                          <a:ext uri="{FF2B5EF4-FFF2-40B4-BE49-F238E27FC236}">
                            <a16:creationId xmlns:a16="http://schemas.microsoft.com/office/drawing/2014/main" id="{A5A538A5-AB4F-45D7-91D8-8F62EAE79026}"/>
                          </a:ext>
                        </a:extLst>
                      </xdr:cNvPr>
                      <xdr:cNvPicPr>
                        <a:picLocks noChangeAspect="1"/>
                      </xdr:cNvPicPr>
                    </xdr:nvPicPr>
                    <xdr:blipFill>
                      <a:blip xmlns:r="http://schemas.openxmlformats.org/officeDocument/2006/relationships" r:embed="rId8" cstate="print">
                        <a:extLst>
                          <a:ext uri="{28A0092B-C50C-407E-A947-70E740481C1C}">
                            <a14:useLocalDpi xmlns:a14="http://schemas.microsoft.com/office/drawing/2010/main" val="0"/>
                          </a:ext>
                        </a:extLst>
                      </a:blip>
                      <a:stretch>
                        <a:fillRect/>
                      </a:stretch>
                    </xdr:blipFill>
                    <xdr:spPr>
                      <a:xfrm>
                        <a:off x="15611672" y="240201"/>
                        <a:ext cx="1662725" cy="3382873"/>
                      </a:xfrm>
                      <a:prstGeom prst="rect">
                        <a:avLst/>
                      </a:prstGeom>
                    </xdr:spPr>
                  </xdr:pic>
                  <xdr:sp macro="" textlink="">
                    <xdr:nvSpPr>
                      <xdr:cNvPr id="105" name="Szövegdoboz 104">
                        <a:extLst>
                          <a:ext uri="{FF2B5EF4-FFF2-40B4-BE49-F238E27FC236}">
                            <a16:creationId xmlns:a16="http://schemas.microsoft.com/office/drawing/2014/main" id="{AF2C246D-E163-4D27-8EF3-58B6121B8696}"/>
                          </a:ext>
                        </a:extLst>
                      </xdr:cNvPr>
                      <xdr:cNvSpPr txBox="1"/>
                    </xdr:nvSpPr>
                    <xdr:spPr>
                      <a:xfrm>
                        <a:off x="15533032" y="-397257"/>
                        <a:ext cx="1695451" cy="762000"/>
                      </a:xfrm>
                      <a:prstGeom prst="rect">
                        <a:avLst/>
                      </a:prstGeom>
                      <a:noFill/>
                      <a:ln w="9525" cmpd="sng">
                        <a:noFill/>
                      </a:ln>
                    </xdr:spPr>
                    <xdr:style>
                      <a:lnRef idx="0">
                        <a:scrgbClr r="0" g="0" b="0"/>
                      </a:lnRef>
                      <a:fillRef idx="0">
                        <a:scrgbClr r="0" g="0" b="0"/>
                      </a:fillRef>
                      <a:effectRef idx="0">
                        <a:scrgbClr r="0" g="0" b="0"/>
                      </a:effectRef>
                      <a:fontRef idx="minor">
                        <a:schemeClr val="dk1"/>
                      </a:fontRef>
                    </xdr:style>
                    <xdr:txBody>
                      <a:bodyPr vertOverflow="clip" horzOverflow="clip" wrap="square" rtlCol="0" anchor="t"/>
                      <a:lstStyle/>
                      <a:p>
                        <a:pPr algn="ctr"/>
                        <a:r>
                          <a:rPr lang="hu-HU" sz="1100">
                            <a:solidFill>
                              <a:schemeClr val="accent1"/>
                            </a:solidFill>
                          </a:rPr>
                          <a:t>Kompakt RFID/BarCode</a:t>
                        </a:r>
                      </a:p>
                      <a:p>
                        <a:pPr algn="ctr"/>
                        <a:r>
                          <a:rPr lang="hu-HU" sz="1100">
                            <a:solidFill>
                              <a:schemeClr val="accent1"/>
                            </a:solidFill>
                          </a:rPr>
                          <a:t>olvasó</a:t>
                        </a:r>
                      </a:p>
                      <a:p>
                        <a:pPr algn="ctr"/>
                        <a:r>
                          <a:rPr lang="hu-HU" sz="1100">
                            <a:solidFill>
                              <a:schemeClr val="accent1"/>
                            </a:solidFill>
                          </a:rPr>
                          <a:t>(PS2 bemenettel)</a:t>
                        </a:r>
                      </a:p>
                    </xdr:txBody>
                  </xdr:sp>
                </xdr:grpSp>
                <xdr:grpSp>
                  <xdr:nvGrpSpPr>
                    <xdr:cNvPr id="81" name="Csoportba foglalás 80">
                      <a:extLst>
                        <a:ext uri="{FF2B5EF4-FFF2-40B4-BE49-F238E27FC236}">
                          <a16:creationId xmlns:a16="http://schemas.microsoft.com/office/drawing/2014/main" id="{FF44CEBA-2A01-489D-ABD9-1459CF8CD65E}"/>
                        </a:ext>
                      </a:extLst>
                    </xdr:cNvPr>
                    <xdr:cNvGrpSpPr/>
                  </xdr:nvGrpSpPr>
                  <xdr:grpSpPr>
                    <a:xfrm>
                      <a:off x="7133333" y="4008004"/>
                      <a:ext cx="4390216" cy="2884477"/>
                      <a:chOff x="12317696" y="7584198"/>
                      <a:chExt cx="5494773" cy="2686300"/>
                    </a:xfrm>
                  </xdr:grpSpPr>
                  <xdr:pic>
                    <xdr:nvPicPr>
                      <xdr:cNvPr id="102" name="Kép 101">
                        <a:extLst>
                          <a:ext uri="{FF2B5EF4-FFF2-40B4-BE49-F238E27FC236}">
                            <a16:creationId xmlns:a16="http://schemas.microsoft.com/office/drawing/2014/main" id="{B2FFE278-D0F0-43EF-84D4-C7490CB770B2}"/>
                          </a:ext>
                        </a:extLst>
                      </xdr:cNvPr>
                      <xdr:cNvPicPr>
                        <a:picLocks noChangeAspect="1"/>
                      </xdr:cNvPicPr>
                    </xdr:nvPicPr>
                    <xdr:blipFill>
                      <a:blip xmlns:r="http://schemas.openxmlformats.org/officeDocument/2006/relationships" r:embed="rId9">
                        <a:extLst>
                          <a:ext uri="{28A0092B-C50C-407E-A947-70E740481C1C}">
                            <a14:useLocalDpi xmlns:a14="http://schemas.microsoft.com/office/drawing/2010/main" val="0"/>
                          </a:ext>
                        </a:extLst>
                      </a:blip>
                      <a:stretch>
                        <a:fillRect/>
                      </a:stretch>
                    </xdr:blipFill>
                    <xdr:spPr>
                      <a:xfrm>
                        <a:off x="12317696" y="7877334"/>
                        <a:ext cx="5494773" cy="2393164"/>
                      </a:xfrm>
                      <a:prstGeom prst="rect">
                        <a:avLst/>
                      </a:prstGeom>
                    </xdr:spPr>
                  </xdr:pic>
                  <xdr:sp macro="" textlink="">
                    <xdr:nvSpPr>
                      <xdr:cNvPr id="103" name="Szövegdoboz 102">
                        <a:extLst>
                          <a:ext uri="{FF2B5EF4-FFF2-40B4-BE49-F238E27FC236}">
                            <a16:creationId xmlns:a16="http://schemas.microsoft.com/office/drawing/2014/main" id="{5AFA2D44-9430-4D4D-9E1B-4B70073342FF}"/>
                          </a:ext>
                        </a:extLst>
                      </xdr:cNvPr>
                      <xdr:cNvSpPr txBox="1"/>
                    </xdr:nvSpPr>
                    <xdr:spPr>
                      <a:xfrm>
                        <a:off x="14146270" y="7584198"/>
                        <a:ext cx="2888713" cy="504149"/>
                      </a:xfrm>
                      <a:prstGeom prst="rect">
                        <a:avLst/>
                      </a:prstGeom>
                      <a:noFill/>
                      <a:ln w="9525" cmpd="sng">
                        <a:noFill/>
                      </a:ln>
                    </xdr:spPr>
                    <xdr:style>
                      <a:lnRef idx="0">
                        <a:scrgbClr r="0" g="0" b="0"/>
                      </a:lnRef>
                      <a:fillRef idx="0">
                        <a:scrgbClr r="0" g="0" b="0"/>
                      </a:fillRef>
                      <a:effectRef idx="0">
                        <a:scrgbClr r="0" g="0" b="0"/>
                      </a:effectRef>
                      <a:fontRef idx="minor">
                        <a:schemeClr val="dk1"/>
                      </a:fontRef>
                    </xdr:style>
                    <xdr:txBody>
                      <a:bodyPr vertOverflow="clip" horzOverflow="clip" wrap="square" rtlCol="0" anchor="t"/>
                      <a:lstStyle/>
                      <a:p>
                        <a:pPr algn="ctr"/>
                        <a:r>
                          <a:rPr lang="hu-HU" sz="1100">
                            <a:solidFill>
                              <a:schemeClr val="accent1"/>
                            </a:solidFill>
                          </a:rPr>
                          <a:t>Árammérő modul (DC/AC) </a:t>
                        </a:r>
                      </a:p>
                    </xdr:txBody>
                  </xdr:sp>
                </xdr:grpSp>
                <xdr:grpSp>
                  <xdr:nvGrpSpPr>
                    <xdr:cNvPr id="82" name="Csoportba foglalás 81">
                      <a:extLst>
                        <a:ext uri="{FF2B5EF4-FFF2-40B4-BE49-F238E27FC236}">
                          <a16:creationId xmlns:a16="http://schemas.microsoft.com/office/drawing/2014/main" id="{0123A5ED-A235-462C-A440-808F31BC1AE7}"/>
                        </a:ext>
                      </a:extLst>
                    </xdr:cNvPr>
                    <xdr:cNvGrpSpPr/>
                  </xdr:nvGrpSpPr>
                  <xdr:grpSpPr>
                    <a:xfrm>
                      <a:off x="8959493" y="13225505"/>
                      <a:ext cx="3664369" cy="3316114"/>
                      <a:chOff x="10776988" y="2005427"/>
                      <a:chExt cx="3228328" cy="2642054"/>
                    </a:xfrm>
                  </xdr:grpSpPr>
                  <xdr:sp macro="" textlink="">
                    <xdr:nvSpPr>
                      <xdr:cNvPr id="96" name="Szövegdoboz 95">
                        <a:extLst>
                          <a:ext uri="{FF2B5EF4-FFF2-40B4-BE49-F238E27FC236}">
                            <a16:creationId xmlns:a16="http://schemas.microsoft.com/office/drawing/2014/main" id="{0C4716F7-3336-422F-A4B1-B03134B1C9B3}"/>
                          </a:ext>
                        </a:extLst>
                      </xdr:cNvPr>
                      <xdr:cNvSpPr txBox="1"/>
                    </xdr:nvSpPr>
                    <xdr:spPr>
                      <a:xfrm>
                        <a:off x="11537924" y="4286168"/>
                        <a:ext cx="1623084" cy="361313"/>
                      </a:xfrm>
                      <a:prstGeom prst="rect">
                        <a:avLst/>
                      </a:prstGeom>
                      <a:noFill/>
                      <a:ln w="9525" cmpd="sng">
                        <a:noFill/>
                      </a:ln>
                    </xdr:spPr>
                    <xdr:style>
                      <a:lnRef idx="0">
                        <a:scrgbClr r="0" g="0" b="0"/>
                      </a:lnRef>
                      <a:fillRef idx="0">
                        <a:scrgbClr r="0" g="0" b="0"/>
                      </a:fillRef>
                      <a:effectRef idx="0">
                        <a:scrgbClr r="0" g="0" b="0"/>
                      </a:effectRef>
                      <a:fontRef idx="minor">
                        <a:schemeClr val="dk1"/>
                      </a:fontRef>
                    </xdr:style>
                    <xdr:txBody>
                      <a:bodyPr vertOverflow="clip" horzOverflow="clip" wrap="square" rtlCol="0" anchor="t"/>
                      <a:lstStyle/>
                      <a:p>
                        <a:pPr algn="ctr"/>
                        <a:r>
                          <a:rPr lang="hu-HU" sz="1100">
                            <a:solidFill>
                              <a:schemeClr val="accent1"/>
                            </a:solidFill>
                          </a:rPr>
                          <a:t>Jelerősítő, LAN toldó</a:t>
                        </a:r>
                      </a:p>
                    </xdr:txBody>
                  </xdr:sp>
                  <xdr:pic>
                    <xdr:nvPicPr>
                      <xdr:cNvPr id="97" name="Kép 96" descr="A képen összekötő látható&#10;&#10;Automatikusan generált leírás">
                        <a:extLst>
                          <a:ext uri="{FF2B5EF4-FFF2-40B4-BE49-F238E27FC236}">
                            <a16:creationId xmlns:a16="http://schemas.microsoft.com/office/drawing/2014/main" id="{A9E79CA1-7AF9-46AA-9812-E9361AF13CC3}"/>
                          </a:ext>
                        </a:extLst>
                      </xdr:cNvPr>
                      <xdr:cNvPicPr/>
                    </xdr:nvPicPr>
                    <xdr:blipFill>
                      <a:blip xmlns:r="http://schemas.openxmlformats.org/officeDocument/2006/relationships" r:embed="rId10">
                        <a:extLst>
                          <a:ext uri="{28A0092B-C50C-407E-A947-70E740481C1C}">
                            <a14:useLocalDpi xmlns:a14="http://schemas.microsoft.com/office/drawing/2010/main" val="0"/>
                          </a:ext>
                        </a:extLst>
                      </a:blip>
                      <a:stretch>
                        <a:fillRect/>
                      </a:stretch>
                    </xdr:blipFill>
                    <xdr:spPr>
                      <a:xfrm>
                        <a:off x="11665130" y="2005427"/>
                        <a:ext cx="2340186" cy="2372024"/>
                      </a:xfrm>
                      <a:prstGeom prst="rect">
                        <a:avLst/>
                      </a:prstGeom>
                    </xdr:spPr>
                  </xdr:pic>
                  <xdr:pic>
                    <xdr:nvPicPr>
                      <xdr:cNvPr id="98" name="Kép 97" descr="A képen doboz látható&#10;&#10;Automatikusan generált leírás">
                        <a:extLst>
                          <a:ext uri="{FF2B5EF4-FFF2-40B4-BE49-F238E27FC236}">
                            <a16:creationId xmlns:a16="http://schemas.microsoft.com/office/drawing/2014/main" id="{71696545-9FB5-4857-8848-19A783FDC560}"/>
                          </a:ext>
                        </a:extLst>
                      </xdr:cNvPr>
                      <xdr:cNvPicPr/>
                    </xdr:nvPicPr>
                    <xdr:blipFill>
                      <a:blip xmlns:r="http://schemas.openxmlformats.org/officeDocument/2006/relationships" r:embed="rId11">
                        <a:extLst>
                          <a:ext uri="{28A0092B-C50C-407E-A947-70E740481C1C}">
                            <a14:useLocalDpi xmlns:a14="http://schemas.microsoft.com/office/drawing/2010/main" val="0"/>
                          </a:ext>
                        </a:extLst>
                      </a:blip>
                      <a:stretch>
                        <a:fillRect/>
                      </a:stretch>
                    </xdr:blipFill>
                    <xdr:spPr>
                      <a:xfrm>
                        <a:off x="12649316" y="3689960"/>
                        <a:ext cx="810880" cy="860041"/>
                      </a:xfrm>
                      <a:prstGeom prst="rect">
                        <a:avLst/>
                      </a:prstGeom>
                    </xdr:spPr>
                  </xdr:pic>
                  <xdr:pic>
                    <xdr:nvPicPr>
                      <xdr:cNvPr id="99" name="Kép 98" descr="A képen szöveg, elektronika, fényképezőgép látható&#10;&#10;Automatikusan generált leírás">
                        <a:extLst>
                          <a:ext uri="{FF2B5EF4-FFF2-40B4-BE49-F238E27FC236}">
                            <a16:creationId xmlns:a16="http://schemas.microsoft.com/office/drawing/2014/main" id="{75D280DB-69A2-4876-97F1-7307B6E560B3}"/>
                          </a:ext>
                        </a:extLst>
                      </xdr:cNvPr>
                      <xdr:cNvPicPr/>
                    </xdr:nvPicPr>
                    <xdr:blipFill>
                      <a:blip xmlns:r="http://schemas.openxmlformats.org/officeDocument/2006/relationships" r:embed="rId12" cstate="print">
                        <a:extLst>
                          <a:ext uri="{28A0092B-C50C-407E-A947-70E740481C1C}">
                            <a14:useLocalDpi xmlns:a14="http://schemas.microsoft.com/office/drawing/2010/main" val="0"/>
                          </a:ext>
                        </a:extLst>
                      </a:blip>
                      <a:stretch>
                        <a:fillRect/>
                      </a:stretch>
                    </xdr:blipFill>
                    <xdr:spPr>
                      <a:xfrm>
                        <a:off x="11789087" y="2277535"/>
                        <a:ext cx="1090200" cy="1945365"/>
                      </a:xfrm>
                      <a:prstGeom prst="rect">
                        <a:avLst/>
                      </a:prstGeom>
                    </xdr:spPr>
                  </xdr:pic>
                  <xdr:sp macro="" textlink="">
                    <xdr:nvSpPr>
                      <xdr:cNvPr id="100" name="Szövegdoboz 99">
                        <a:extLst>
                          <a:ext uri="{FF2B5EF4-FFF2-40B4-BE49-F238E27FC236}">
                            <a16:creationId xmlns:a16="http://schemas.microsoft.com/office/drawing/2014/main" id="{6EECA6FD-35DC-45BA-AB1B-E65AE24B6D1A}"/>
                          </a:ext>
                        </a:extLst>
                      </xdr:cNvPr>
                      <xdr:cNvSpPr txBox="1"/>
                    </xdr:nvSpPr>
                    <xdr:spPr>
                      <a:xfrm>
                        <a:off x="10776988" y="2066464"/>
                        <a:ext cx="1618377" cy="784564"/>
                      </a:xfrm>
                      <a:prstGeom prst="rect">
                        <a:avLst/>
                      </a:prstGeom>
                      <a:noFill/>
                      <a:ln w="9525" cmpd="sng">
                        <a:noFill/>
                      </a:ln>
                    </xdr:spPr>
                    <xdr:style>
                      <a:lnRef idx="0">
                        <a:scrgbClr r="0" g="0" b="0"/>
                      </a:lnRef>
                      <a:fillRef idx="0">
                        <a:scrgbClr r="0" g="0" b="0"/>
                      </a:fillRef>
                      <a:effectRef idx="0">
                        <a:scrgbClr r="0" g="0" b="0"/>
                      </a:effectRef>
                      <a:fontRef idx="minor">
                        <a:schemeClr val="dk1"/>
                      </a:fontRef>
                    </xdr:style>
                    <xdr:txBody>
                      <a:bodyPr vertOverflow="clip" horzOverflow="clip" wrap="square" rtlCol="0" anchor="t"/>
                      <a:lstStyle/>
                      <a:p>
                        <a:pPr algn="ctr"/>
                        <a:r>
                          <a:rPr lang="hu-HU" sz="1100">
                            <a:solidFill>
                              <a:schemeClr val="accent1"/>
                            </a:solidFill>
                          </a:rPr>
                          <a:t>iThermoCheck Szett</a:t>
                        </a:r>
                      </a:p>
                      <a:p>
                        <a:pPr algn="ctr"/>
                        <a:r>
                          <a:rPr lang="hu-HU" sz="1100">
                            <a:solidFill>
                              <a:schemeClr val="accent1"/>
                            </a:solidFill>
                          </a:rPr>
                          <a:t>szenzorral és dugótáppal</a:t>
                        </a:r>
                      </a:p>
                    </xdr:txBody>
                  </xdr:sp>
                  <xdr:pic>
                    <xdr:nvPicPr>
                      <xdr:cNvPr id="101" name="Kép 100">
                        <a:extLst>
                          <a:ext uri="{FF2B5EF4-FFF2-40B4-BE49-F238E27FC236}">
                            <a16:creationId xmlns:a16="http://schemas.microsoft.com/office/drawing/2014/main" id="{019A1D97-223D-4BC0-998F-228CEFE53B41}"/>
                          </a:ext>
                        </a:extLst>
                      </xdr:cNvPr>
                      <xdr:cNvPicPr/>
                    </xdr:nvPicPr>
                    <xdr:blipFill>
                      <a:blip xmlns:r="http://schemas.openxmlformats.org/officeDocument/2006/relationships" r:embed="rId13" cstate="print">
                        <a:extLst>
                          <a:ext uri="{28A0092B-C50C-407E-A947-70E740481C1C}">
                            <a14:useLocalDpi xmlns:a14="http://schemas.microsoft.com/office/drawing/2010/main" val="0"/>
                          </a:ext>
                        </a:extLst>
                      </a:blip>
                      <a:srcRect/>
                      <a:stretch>
                        <a:fillRect/>
                      </a:stretch>
                    </xdr:blipFill>
                    <xdr:spPr bwMode="auto">
                      <a:xfrm>
                        <a:off x="11463128" y="2652865"/>
                        <a:ext cx="593585" cy="784069"/>
                      </a:xfrm>
                      <a:prstGeom prst="rect">
                        <a:avLst/>
                      </a:prstGeom>
                      <a:noFill/>
                    </xdr:spPr>
                  </xdr:pic>
                </xdr:grpSp>
                <xdr:grpSp>
                  <xdr:nvGrpSpPr>
                    <xdr:cNvPr id="83" name="Csoportba foglalás 82">
                      <a:extLst>
                        <a:ext uri="{FF2B5EF4-FFF2-40B4-BE49-F238E27FC236}">
                          <a16:creationId xmlns:a16="http://schemas.microsoft.com/office/drawing/2014/main" id="{42CA3045-DD1E-4AE7-A3F3-70C0A7FFA6BF}"/>
                        </a:ext>
                      </a:extLst>
                    </xdr:cNvPr>
                    <xdr:cNvGrpSpPr/>
                  </xdr:nvGrpSpPr>
                  <xdr:grpSpPr>
                    <a:xfrm>
                      <a:off x="12149447" y="11358547"/>
                      <a:ext cx="2019734" cy="2251528"/>
                      <a:chOff x="15227158" y="2710206"/>
                      <a:chExt cx="2144219" cy="2128067"/>
                    </a:xfrm>
                  </xdr:grpSpPr>
                  <xdr:pic>
                    <xdr:nvPicPr>
                      <xdr:cNvPr id="94" name="Kép 93">
                        <a:extLst>
                          <a:ext uri="{FF2B5EF4-FFF2-40B4-BE49-F238E27FC236}">
                            <a16:creationId xmlns:a16="http://schemas.microsoft.com/office/drawing/2014/main" id="{3CEC0FDE-2195-47B6-BD9E-99AFA8250163}"/>
                          </a:ext>
                        </a:extLst>
                      </xdr:cNvPr>
                      <xdr:cNvPicPr>
                        <a:picLocks noChangeAspect="1"/>
                      </xdr:cNvPicPr>
                    </xdr:nvPicPr>
                    <xdr:blipFill>
                      <a:blip xmlns:r="http://schemas.openxmlformats.org/officeDocument/2006/relationships" r:embed="rId14" cstate="print">
                        <a:extLst>
                          <a:ext uri="{28A0092B-C50C-407E-A947-70E740481C1C}">
                            <a14:useLocalDpi xmlns:a14="http://schemas.microsoft.com/office/drawing/2010/main" val="0"/>
                          </a:ext>
                        </a:extLst>
                      </a:blip>
                      <a:stretch>
                        <a:fillRect/>
                      </a:stretch>
                    </xdr:blipFill>
                    <xdr:spPr>
                      <a:xfrm>
                        <a:off x="15356688" y="3134902"/>
                        <a:ext cx="1895475" cy="1703371"/>
                      </a:xfrm>
                      <a:prstGeom prst="rect">
                        <a:avLst/>
                      </a:prstGeom>
                    </xdr:spPr>
                  </xdr:pic>
                  <xdr:sp macro="" textlink="">
                    <xdr:nvSpPr>
                      <xdr:cNvPr id="95" name="Szövegdoboz 94">
                        <a:extLst>
                          <a:ext uri="{FF2B5EF4-FFF2-40B4-BE49-F238E27FC236}">
                            <a16:creationId xmlns:a16="http://schemas.microsoft.com/office/drawing/2014/main" id="{65F7532F-1774-4EAD-8C97-5A18F7460137}"/>
                          </a:ext>
                        </a:extLst>
                      </xdr:cNvPr>
                      <xdr:cNvSpPr txBox="1"/>
                    </xdr:nvSpPr>
                    <xdr:spPr>
                      <a:xfrm>
                        <a:off x="15227158" y="2710206"/>
                        <a:ext cx="2144219" cy="449027"/>
                      </a:xfrm>
                      <a:prstGeom prst="rect">
                        <a:avLst/>
                      </a:prstGeom>
                      <a:noFill/>
                      <a:ln w="9525" cmpd="sng">
                        <a:noFill/>
                      </a:ln>
                    </xdr:spPr>
                    <xdr:style>
                      <a:lnRef idx="0">
                        <a:scrgbClr r="0" g="0" b="0"/>
                      </a:lnRef>
                      <a:fillRef idx="0">
                        <a:scrgbClr r="0" g="0" b="0"/>
                      </a:fillRef>
                      <a:effectRef idx="0">
                        <a:scrgbClr r="0" g="0" b="0"/>
                      </a:effectRef>
                      <a:fontRef idx="minor">
                        <a:schemeClr val="dk1"/>
                      </a:fontRef>
                    </xdr:style>
                    <xdr:txBody>
                      <a:bodyPr vertOverflow="clip" horzOverflow="clip" wrap="square" rtlCol="0" anchor="t"/>
                      <a:lstStyle/>
                      <a:p>
                        <a:pPr algn="ctr"/>
                        <a:r>
                          <a:rPr lang="hu-HU" sz="1100">
                            <a:solidFill>
                              <a:schemeClr val="accent1"/>
                            </a:solidFill>
                          </a:rPr>
                          <a:t>Munkaügyi hangjelző egység</a:t>
                        </a:r>
                      </a:p>
                      <a:p>
                        <a:pPr algn="ctr"/>
                        <a:r>
                          <a:rPr lang="hu-HU" sz="1100">
                            <a:solidFill>
                              <a:schemeClr val="accent1"/>
                            </a:solidFill>
                          </a:rPr>
                          <a:t>iCheckPoint T-Syren </a:t>
                        </a:r>
                      </a:p>
                    </xdr:txBody>
                  </xdr:sp>
                </xdr:grpSp>
                <xdr:pic>
                  <xdr:nvPicPr>
                    <xdr:cNvPr id="84" name="Kép 83">
                      <a:extLst>
                        <a:ext uri="{FF2B5EF4-FFF2-40B4-BE49-F238E27FC236}">
                          <a16:creationId xmlns:a16="http://schemas.microsoft.com/office/drawing/2014/main" id="{BD86DDD0-936D-4380-963B-D3CB4F314C25}"/>
                        </a:ext>
                      </a:extLst>
                    </xdr:cNvPr>
                    <xdr:cNvPicPr/>
                  </xdr:nvPicPr>
                  <xdr:blipFill>
                    <a:blip xmlns:r="http://schemas.openxmlformats.org/officeDocument/2006/relationships" r:embed="rId15">
                      <a:extLst>
                        <a:ext uri="{28A0092B-C50C-407E-A947-70E740481C1C}">
                          <a14:useLocalDpi xmlns:a14="http://schemas.microsoft.com/office/drawing/2010/main" val="0"/>
                        </a:ext>
                      </a:extLst>
                    </a:blip>
                    <a:srcRect/>
                    <a:stretch>
                      <a:fillRect/>
                    </a:stretch>
                  </xdr:blipFill>
                  <xdr:spPr bwMode="auto">
                    <a:xfrm>
                      <a:off x="9424648" y="7431201"/>
                      <a:ext cx="4527775" cy="3833812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</xdr:pic>
                <xdr:grpSp>
                  <xdr:nvGrpSpPr>
                    <xdr:cNvPr id="85" name="Csoportba foglalás 84">
                      <a:extLst>
                        <a:ext uri="{FF2B5EF4-FFF2-40B4-BE49-F238E27FC236}">
                          <a16:creationId xmlns:a16="http://schemas.microsoft.com/office/drawing/2014/main" id="{F5A471ED-1FB6-45AC-A172-F0598C2FC779}"/>
                        </a:ext>
                      </a:extLst>
                    </xdr:cNvPr>
                    <xdr:cNvGrpSpPr/>
                  </xdr:nvGrpSpPr>
                  <xdr:grpSpPr>
                    <a:xfrm>
                      <a:off x="7041297" y="6978683"/>
                      <a:ext cx="2225035" cy="4378268"/>
                      <a:chOff x="11686435" y="7582501"/>
                      <a:chExt cx="2225035" cy="4300027"/>
                    </a:xfrm>
                  </xdr:grpSpPr>
                  <xdr:pic>
                    <xdr:nvPicPr>
                      <xdr:cNvPr id="91" name="Kép 90">
                        <a:extLst>
                          <a:ext uri="{FF2B5EF4-FFF2-40B4-BE49-F238E27FC236}">
                            <a16:creationId xmlns:a16="http://schemas.microsoft.com/office/drawing/2014/main" id="{6D33082E-AECB-4D50-A0B7-F600197A54E5}"/>
                          </a:ext>
                        </a:extLst>
                      </xdr:cNvPr>
                      <xdr:cNvPicPr>
                        <a:picLocks noChangeAspect="1"/>
                      </xdr:cNvPicPr>
                    </xdr:nvPicPr>
                    <xdr:blipFill>
                      <a:blip xmlns:r="http://schemas.openxmlformats.org/officeDocument/2006/relationships" r:embed="rId16" cstate="print">
                        <a:extLst>
                          <a:ext uri="{28A0092B-C50C-407E-A947-70E740481C1C}">
                            <a14:useLocalDpi xmlns:a14="http://schemas.microsoft.com/office/drawing/2010/main" val="0"/>
                          </a:ext>
                        </a:extLst>
                      </a:blip>
                      <a:stretch>
                        <a:fillRect/>
                      </a:stretch>
                    </xdr:blipFill>
                    <xdr:spPr>
                      <a:xfrm>
                        <a:off x="11686435" y="8012462"/>
                        <a:ext cx="2190514" cy="1598535"/>
                      </a:xfrm>
                      <a:prstGeom prst="rect">
                        <a:avLst/>
                      </a:prstGeom>
                    </xdr:spPr>
                  </xdr:pic>
                  <xdr:pic>
                    <xdr:nvPicPr>
                      <xdr:cNvPr id="92" name="Kép 91">
                        <a:extLst>
                          <a:ext uri="{FF2B5EF4-FFF2-40B4-BE49-F238E27FC236}">
                            <a16:creationId xmlns:a16="http://schemas.microsoft.com/office/drawing/2014/main" id="{16832593-3B36-429B-91AF-12732286BC68}"/>
                          </a:ext>
                        </a:extLst>
                      </xdr:cNvPr>
                      <xdr:cNvPicPr>
                        <a:picLocks noChangeAspect="1"/>
                      </xdr:cNvPicPr>
                    </xdr:nvPicPr>
                    <xdr:blipFill>
                      <a:blip xmlns:r="http://schemas.openxmlformats.org/officeDocument/2006/relationships" r:embed="rId17" cstate="print">
                        <a:extLst>
                          <a:ext uri="{28A0092B-C50C-407E-A947-70E740481C1C}">
                            <a14:useLocalDpi xmlns:a14="http://schemas.microsoft.com/office/drawing/2010/main" val="0"/>
                          </a:ext>
                        </a:extLst>
                      </a:blip>
                      <a:stretch>
                        <a:fillRect/>
                      </a:stretch>
                    </xdr:blipFill>
                    <xdr:spPr>
                      <a:xfrm>
                        <a:off x="11692408" y="9762082"/>
                        <a:ext cx="2219062" cy="2120446"/>
                      </a:xfrm>
                      <a:prstGeom prst="rect">
                        <a:avLst/>
                      </a:prstGeom>
                    </xdr:spPr>
                  </xdr:pic>
                  <xdr:sp macro="" textlink="">
                    <xdr:nvSpPr>
                      <xdr:cNvPr id="93" name="Szövegdoboz 92">
                        <a:extLst>
                          <a:ext uri="{FF2B5EF4-FFF2-40B4-BE49-F238E27FC236}">
                            <a16:creationId xmlns:a16="http://schemas.microsoft.com/office/drawing/2014/main" id="{EEA90316-FFEA-40FB-BBAB-48A49EC5823B}"/>
                          </a:ext>
                        </a:extLst>
                      </xdr:cNvPr>
                      <xdr:cNvSpPr txBox="1"/>
                    </xdr:nvSpPr>
                    <xdr:spPr>
                      <a:xfrm>
                        <a:off x="11811181" y="7582501"/>
                        <a:ext cx="1623083" cy="594824"/>
                      </a:xfrm>
                      <a:prstGeom prst="rect">
                        <a:avLst/>
                      </a:prstGeom>
                      <a:noFill/>
                      <a:ln w="9525" cmpd="sng">
                        <a:noFill/>
                      </a:ln>
                    </xdr:spPr>
                    <xdr:style>
                      <a:lnRef idx="0">
                        <a:scrgbClr r="0" g="0" b="0"/>
                      </a:lnRef>
                      <a:fillRef idx="0">
                        <a:scrgbClr r="0" g="0" b="0"/>
                      </a:fillRef>
                      <a:effectRef idx="0">
                        <a:scrgbClr r="0" g="0" b="0"/>
                      </a:effectRef>
                      <a:fontRef idx="minor">
                        <a:schemeClr val="dk1"/>
                      </a:fontRef>
                    </xdr:style>
                    <xdr:txBody>
                      <a:bodyPr vertOverflow="clip" horzOverflow="clip" wrap="square" rtlCol="0" anchor="t"/>
                      <a:lstStyle/>
                      <a:p>
                        <a:pPr algn="ctr"/>
                        <a:r>
                          <a:rPr lang="hu-HU" sz="1100">
                            <a:solidFill>
                              <a:schemeClr val="accent1"/>
                            </a:solidFill>
                          </a:rPr>
                          <a:t>EnergyMeter modul áramváltókkal</a:t>
                        </a:r>
                      </a:p>
                    </xdr:txBody>
                  </xdr:sp>
                </xdr:grpSp>
                <xdr:pic>
                  <xdr:nvPicPr>
                    <xdr:cNvPr id="86" name="Kép 85">
                      <a:extLst>
                        <a:ext uri="{FF2B5EF4-FFF2-40B4-BE49-F238E27FC236}">
                          <a16:creationId xmlns:a16="http://schemas.microsoft.com/office/drawing/2014/main" id="{F0FFA7E7-8E88-4284-88D7-65E62D0EAF55}"/>
                        </a:ext>
                      </a:extLst>
                    </xdr:cNvPr>
                    <xdr:cNvPicPr/>
                  </xdr:nvPicPr>
                  <xdr:blipFill>
                    <a:blip xmlns:r="http://schemas.openxmlformats.org/officeDocument/2006/relationships" r:embed="rId13" cstate="print">
                      <a:extLst>
                        <a:ext uri="{28A0092B-C50C-407E-A947-70E740481C1C}">
                          <a14:useLocalDpi xmlns:a14="http://schemas.microsoft.com/office/drawing/2010/main" val="0"/>
                        </a:ext>
                      </a:extLst>
                    </a:blip>
                    <a:srcRect/>
                    <a:stretch>
                      <a:fillRect/>
                    </a:stretch>
                  </xdr:blipFill>
                  <xdr:spPr bwMode="auto">
                    <a:xfrm>
                      <a:off x="11751666" y="9109883"/>
                      <a:ext cx="605491" cy="800013"/>
                    </a:xfrm>
                    <a:prstGeom prst="rect">
                      <a:avLst/>
                    </a:prstGeom>
                    <a:noFill/>
                  </xdr:spPr>
                </xdr:pic>
                <xdr:sp macro="" textlink="">
                  <xdr:nvSpPr>
                    <xdr:cNvPr id="87" name="Szövegdoboz 86">
                      <a:extLst>
                        <a:ext uri="{FF2B5EF4-FFF2-40B4-BE49-F238E27FC236}">
                          <a16:creationId xmlns:a16="http://schemas.microsoft.com/office/drawing/2014/main" id="{9D198B99-F286-49A8-B293-B708EBD27893}"/>
                        </a:ext>
                      </a:extLst>
                    </xdr:cNvPr>
                    <xdr:cNvSpPr txBox="1"/>
                  </xdr:nvSpPr>
                  <xdr:spPr>
                    <a:xfrm>
                      <a:off x="10603688" y="6990249"/>
                      <a:ext cx="1380063" cy="541332"/>
                    </a:xfrm>
                    <a:prstGeom prst="rect">
                      <a:avLst/>
                    </a:prstGeom>
                    <a:noFill/>
                    <a:ln w="9525" cmpd="sng">
                      <a:noFill/>
                    </a:ln>
                  </xdr:spPr>
                  <xdr:style>
                    <a:lnRef idx="0">
                      <a:scrgbClr r="0" g="0" b="0"/>
                    </a:lnRef>
                    <a:fillRef idx="0">
                      <a:scrgbClr r="0" g="0" b="0"/>
                    </a:fillRef>
                    <a:effectRef idx="0">
                      <a:scrgbClr r="0" g="0" b="0"/>
                    </a:effectRef>
                    <a:fontRef idx="minor">
                      <a:schemeClr val="dk1"/>
                    </a:fontRef>
                  </xdr:style>
                  <xdr:txBody>
                    <a:bodyPr vertOverflow="clip" horzOverflow="clip" wrap="square" rtlCol="0" anchor="t"/>
                    <a:lstStyle/>
                    <a:p>
                      <a:pPr algn="ctr"/>
                      <a:r>
                        <a:rPr lang="hu-HU" sz="1100">
                          <a:solidFill>
                            <a:schemeClr val="accent1"/>
                          </a:solidFill>
                        </a:rPr>
                        <a:t>iFlowPoint</a:t>
                      </a:r>
                      <a:r>
                        <a:rPr lang="hu-HU" sz="1100" baseline="0">
                          <a:solidFill>
                            <a:schemeClr val="accent1"/>
                          </a:solidFill>
                        </a:rPr>
                        <a:t> folyamat ellenőrző szett</a:t>
                      </a:r>
                      <a:endParaRPr lang="hu-HU" sz="1100">
                        <a:solidFill>
                          <a:schemeClr val="accent1"/>
                        </a:solidFill>
                      </a:endParaRPr>
                    </a:p>
                  </xdr:txBody>
                </xdr:sp>
                <xdr:pic>
                  <xdr:nvPicPr>
                    <xdr:cNvPr id="88" name="Kép 87">
                      <a:extLst>
                        <a:ext uri="{FF2B5EF4-FFF2-40B4-BE49-F238E27FC236}">
                          <a16:creationId xmlns:a16="http://schemas.microsoft.com/office/drawing/2014/main" id="{B5E11564-6775-4FE4-BCDC-DC1C9AE72036}"/>
                        </a:ext>
                      </a:extLst>
                    </xdr:cNvPr>
                    <xdr:cNvPicPr/>
                  </xdr:nvPicPr>
                  <xdr:blipFill>
                    <a:blip xmlns:r="http://schemas.openxmlformats.org/officeDocument/2006/relationships" r:embed="rId18" r:link="rId19">
                      <a:extLst>
                        <a:ext uri="{28A0092B-C50C-407E-A947-70E740481C1C}">
                          <a14:useLocalDpi xmlns:a14="http://schemas.microsoft.com/office/drawing/2010/main" val="0"/>
                        </a:ext>
                      </a:extLst>
                    </a:blip>
                    <a:srcRect/>
                    <a:stretch>
                      <a:fillRect/>
                    </a:stretch>
                  </xdr:blipFill>
                  <xdr:spPr bwMode="auto">
                    <a:xfrm>
                      <a:off x="6972557" y="16354902"/>
                      <a:ext cx="7336428" cy="2957382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</xdr:pic>
                <xdr:sp macro="" textlink="">
                  <xdr:nvSpPr>
                    <xdr:cNvPr id="90" name="Szövegdoboz 89">
                      <a:extLst>
                        <a:ext uri="{FF2B5EF4-FFF2-40B4-BE49-F238E27FC236}">
                          <a16:creationId xmlns:a16="http://schemas.microsoft.com/office/drawing/2014/main" id="{3116C62D-BF73-4871-AE84-8816A8B33706}"/>
                        </a:ext>
                      </a:extLst>
                    </xdr:cNvPr>
                    <xdr:cNvSpPr txBox="1"/>
                  </xdr:nvSpPr>
                  <xdr:spPr>
                    <a:xfrm>
                      <a:off x="9392867" y="1174818"/>
                      <a:ext cx="2015007" cy="699174"/>
                    </a:xfrm>
                    <a:prstGeom prst="rect">
                      <a:avLst/>
                    </a:prstGeom>
                    <a:noFill/>
                    <a:ln w="9525" cmpd="sng">
                      <a:noFill/>
                    </a:ln>
                  </xdr:spPr>
                  <xdr:style>
                    <a:lnRef idx="0">
                      <a:scrgbClr r="0" g="0" b="0"/>
                    </a:lnRef>
                    <a:fillRef idx="0">
                      <a:scrgbClr r="0" g="0" b="0"/>
                    </a:fillRef>
                    <a:effectRef idx="0">
                      <a:scrgbClr r="0" g="0" b="0"/>
                    </a:effectRef>
                    <a:fontRef idx="minor">
                      <a:schemeClr val="dk1"/>
                    </a:fontRef>
                  </xdr:style>
                  <xdr:txBody>
                    <a:bodyPr vertOverflow="clip" horzOverflow="clip" wrap="square" rtlCol="0" anchor="t"/>
                    <a:lstStyle/>
                    <a:p>
                      <a:pPr algn="ctr"/>
                      <a:r>
                        <a:rPr lang="de-DE" sz="1100">
                          <a:solidFill>
                            <a:schemeClr val="accent1"/>
                          </a:solidFill>
                        </a:rPr>
                        <a:t>iCheckPoint Wifi LAN csatol</a:t>
                      </a:r>
                      <a:r>
                        <a:rPr lang="hu-HU" sz="1100">
                          <a:solidFill>
                            <a:schemeClr val="accent1"/>
                          </a:solidFill>
                        </a:rPr>
                        <a:t>ó</a:t>
                      </a:r>
                      <a:r>
                        <a:rPr lang="de-DE" sz="1100">
                          <a:solidFill>
                            <a:schemeClr val="accent1"/>
                          </a:solidFill>
                        </a:rPr>
                        <a:t>val</a:t>
                      </a:r>
                      <a:endParaRPr lang="hu-HU" sz="1100">
                        <a:solidFill>
                          <a:schemeClr val="accent1"/>
                        </a:solidFill>
                      </a:endParaRPr>
                    </a:p>
                  </xdr:txBody>
                </xdr:sp>
              </xdr:grpSp>
              <xdr:pic>
                <xdr:nvPicPr>
                  <xdr:cNvPr id="68" name="Kép 67">
                    <a:extLst>
                      <a:ext uri="{FF2B5EF4-FFF2-40B4-BE49-F238E27FC236}">
                        <a16:creationId xmlns:a16="http://schemas.microsoft.com/office/drawing/2014/main" id="{3DB93A0D-0350-432E-AA25-6370DED380D5}"/>
                      </a:ext>
                    </a:extLst>
                  </xdr:cNvPr>
                  <xdr:cNvPicPr/>
                </xdr:nvPicPr>
                <xdr:blipFill>
                  <a:blip xmlns:r="http://schemas.openxmlformats.org/officeDocument/2006/relationships" r:embed="rId13" cstate="print">
                    <a:extLst>
                      <a:ext uri="{28A0092B-C50C-407E-A947-70E740481C1C}">
                        <a14:useLocalDpi xmlns:a14="http://schemas.microsoft.com/office/drawing/2010/main" val="0"/>
                      </a:ext>
                    </a:extLst>
                  </a:blip>
                  <a:srcRect/>
                  <a:stretch>
                    <a:fillRect/>
                  </a:stretch>
                </xdr:blipFill>
                <xdr:spPr bwMode="auto">
                  <a:xfrm>
                    <a:off x="12471010" y="2508816"/>
                    <a:ext cx="729619" cy="977612"/>
                  </a:xfrm>
                  <a:prstGeom prst="rect">
                    <a:avLst/>
                  </a:prstGeom>
                  <a:noFill/>
                </xdr:spPr>
              </xdr:pic>
            </xdr:grpSp>
            <xdr:pic>
              <xdr:nvPicPr>
                <xdr:cNvPr id="66" name="Kép 65">
                  <a:extLst>
                    <a:ext uri="{FF2B5EF4-FFF2-40B4-BE49-F238E27FC236}">
                      <a16:creationId xmlns:a16="http://schemas.microsoft.com/office/drawing/2014/main" id="{79709273-6EDF-4678-8AAA-3AB21420F734}"/>
                    </a:ext>
                  </a:extLst>
                </xdr:cNvPr>
                <xdr:cNvPicPr/>
              </xdr:nvPicPr>
              <xdr:blipFill>
                <a:blip xmlns:r="http://schemas.openxmlformats.org/officeDocument/2006/relationships" r:embed="rId13" cstate="print">
                  <a:extLst>
                    <a:ext uri="{28A0092B-C50C-407E-A947-70E740481C1C}">
                      <a14:useLocalDpi xmlns:a14="http://schemas.microsoft.com/office/drawing/2010/main" val="0"/>
                    </a:ext>
                  </a:extLst>
                </a:blip>
                <a:srcRect/>
                <a:stretch>
                  <a:fillRect/>
                </a:stretch>
              </xdr:blipFill>
              <xdr:spPr bwMode="auto">
                <a:xfrm>
                  <a:off x="7110064" y="13375652"/>
                  <a:ext cx="593584" cy="803415"/>
                </a:xfrm>
                <a:prstGeom prst="rect">
                  <a:avLst/>
                </a:prstGeom>
                <a:noFill/>
              </xdr:spPr>
            </xdr:pic>
          </xdr:grpSp>
          <xdr:sp macro="" textlink="">
            <xdr:nvSpPr>
              <xdr:cNvPr id="51" name="Szövegdoboz 50">
                <a:extLst>
                  <a:ext uri="{FF2B5EF4-FFF2-40B4-BE49-F238E27FC236}">
                    <a16:creationId xmlns:a16="http://schemas.microsoft.com/office/drawing/2014/main" id="{9D81B4EC-5495-41D4-98DE-5A2FD1E546F3}"/>
                  </a:ext>
                </a:extLst>
              </xdr:cNvPr>
              <xdr:cNvSpPr txBox="1"/>
            </xdr:nvSpPr>
            <xdr:spPr>
              <a:xfrm>
                <a:off x="11685765" y="4030654"/>
                <a:ext cx="1378183" cy="551786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pPr algn="ctr"/>
                <a:r>
                  <a:rPr lang="hu-HU" sz="1100">
                    <a:solidFill>
                      <a:schemeClr val="accent1"/>
                    </a:solidFill>
                  </a:rPr>
                  <a:t>Kompakt EnergyMeter</a:t>
                </a:r>
              </a:p>
            </xdr:txBody>
          </xdr:sp>
        </xdr:grpSp>
        <xdr:pic>
          <xdr:nvPicPr>
            <xdr:cNvPr id="4" name="Kép 3">
              <a:extLst>
                <a:ext uri="{FF2B5EF4-FFF2-40B4-BE49-F238E27FC236}">
                  <a16:creationId xmlns:a16="http://schemas.microsoft.com/office/drawing/2014/main" id="{A4C474B4-53F7-4A64-B41C-4653C2C2EE1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"/>
            <a:stretch>
              <a:fillRect/>
            </a:stretch>
          </xdr:blipFill>
          <xdr:spPr>
            <a:xfrm>
              <a:off x="12075041" y="4690615"/>
              <a:ext cx="1991086" cy="3339770"/>
            </a:xfrm>
            <a:prstGeom prst="rect">
              <a:avLst/>
            </a:prstGeom>
          </xdr:spPr>
        </xdr:pic>
      </xdr:grpSp>
      <xdr:pic>
        <xdr:nvPicPr>
          <xdr:cNvPr id="2" name="Kép 1">
            <a:extLst>
              <a:ext uri="{FF2B5EF4-FFF2-40B4-BE49-F238E27FC236}">
                <a16:creationId xmlns:a16="http://schemas.microsoft.com/office/drawing/2014/main" id="{7498A943-B8AB-48AF-AABA-2B9D721E0CF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/>
          <a:stretch>
            <a:fillRect/>
          </a:stretch>
        </xdr:blipFill>
        <xdr:spPr>
          <a:xfrm>
            <a:off x="9352953" y="1401793"/>
            <a:ext cx="2233612" cy="2640068"/>
          </a:xfrm>
          <a:prstGeom prst="rect">
            <a:avLst/>
          </a:prstGeom>
        </xdr:spPr>
      </xdr:pic>
    </xdr:grpSp>
    <xdr:clientData/>
  </xdr:twoCellAnchor>
  <xdr:twoCellAnchor>
    <xdr:from>
      <xdr:col>15</xdr:col>
      <xdr:colOff>332477</xdr:colOff>
      <xdr:row>92</xdr:row>
      <xdr:rowOff>17972</xdr:rowOff>
    </xdr:from>
    <xdr:to>
      <xdr:col>19</xdr:col>
      <xdr:colOff>201842</xdr:colOff>
      <xdr:row>95</xdr:row>
      <xdr:rowOff>24690</xdr:rowOff>
    </xdr:to>
    <xdr:sp macro="" textlink="">
      <xdr:nvSpPr>
        <xdr:cNvPr id="8" name="Szövegdoboz 7">
          <a:extLst>
            <a:ext uri="{FF2B5EF4-FFF2-40B4-BE49-F238E27FC236}">
              <a16:creationId xmlns:a16="http://schemas.microsoft.com/office/drawing/2014/main" id="{992778E0-901C-4DB3-88D6-F8549F4636EC}"/>
            </a:ext>
          </a:extLst>
        </xdr:cNvPr>
        <xdr:cNvSpPr txBox="1"/>
      </xdr:nvSpPr>
      <xdr:spPr>
        <a:xfrm>
          <a:off x="12211769" y="17953727"/>
          <a:ext cx="2016983" cy="57282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hu-HU" sz="1100">
              <a:solidFill>
                <a:schemeClr val="accent1"/>
              </a:solidFill>
            </a:rPr>
            <a:t>EnergyMeter Extender</a:t>
          </a:r>
        </a:p>
        <a:p>
          <a:pPr algn="ctr"/>
          <a:r>
            <a:rPr lang="hu-HU" sz="1100">
              <a:solidFill>
                <a:schemeClr val="accent1"/>
              </a:solidFill>
            </a:rPr>
            <a:t>kijelzővel és billntyűzettel</a:t>
          </a:r>
        </a:p>
      </xdr:txBody>
    </xdr:sp>
    <xdr:clientData/>
  </xdr:twoCellAnchor>
  <xdr:twoCellAnchor>
    <xdr:from>
      <xdr:col>16</xdr:col>
      <xdr:colOff>69382</xdr:colOff>
      <xdr:row>102</xdr:row>
      <xdr:rowOff>125803</xdr:rowOff>
    </xdr:from>
    <xdr:to>
      <xdr:col>17</xdr:col>
      <xdr:colOff>51119</xdr:colOff>
      <xdr:row>106</xdr:row>
      <xdr:rowOff>5243</xdr:rowOff>
    </xdr:to>
    <xdr:pic>
      <xdr:nvPicPr>
        <xdr:cNvPr id="9" name="Kép 8">
          <a:extLst>
            <a:ext uri="{FF2B5EF4-FFF2-40B4-BE49-F238E27FC236}">
              <a16:creationId xmlns:a16="http://schemas.microsoft.com/office/drawing/2014/main" id="{B6A5AD87-F5B3-4B77-9C8C-AF09D600D767}"/>
            </a:ext>
          </a:extLst>
        </xdr:cNvPr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712" y="19948586"/>
          <a:ext cx="592775" cy="993685"/>
        </a:xfrm>
        <a:prstGeom prst="rect">
          <a:avLst/>
        </a:prstGeom>
        <a:noFill/>
      </xdr:spPr>
    </xdr:pic>
    <xdr:clientData/>
  </xdr:twoCellAnchor>
  <xdr:twoCellAnchor editAs="oneCell">
    <xdr:from>
      <xdr:col>13</xdr:col>
      <xdr:colOff>116648</xdr:colOff>
      <xdr:row>73</xdr:row>
      <xdr:rowOff>17971</xdr:rowOff>
    </xdr:from>
    <xdr:to>
      <xdr:col>14</xdr:col>
      <xdr:colOff>528067</xdr:colOff>
      <xdr:row>90</xdr:row>
      <xdr:rowOff>120050</xdr:rowOff>
    </xdr:to>
    <xdr:pic>
      <xdr:nvPicPr>
        <xdr:cNvPr id="62" name="Kép 61">
          <a:extLst>
            <a:ext uri="{FF2B5EF4-FFF2-40B4-BE49-F238E27FC236}">
              <a16:creationId xmlns:a16="http://schemas.microsoft.com/office/drawing/2014/main" id="{BAEA56DF-1454-1B13-202A-23E98DB85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73865" y="13622546"/>
          <a:ext cx="1022457" cy="3310027"/>
        </a:xfrm>
        <a:prstGeom prst="rect">
          <a:avLst/>
        </a:prstGeom>
      </xdr:spPr>
    </xdr:pic>
    <xdr:clientData/>
  </xdr:twoCellAnchor>
  <xdr:twoCellAnchor>
    <xdr:from>
      <xdr:col>11</xdr:col>
      <xdr:colOff>98844</xdr:colOff>
      <xdr:row>77</xdr:row>
      <xdr:rowOff>62901</xdr:rowOff>
    </xdr:from>
    <xdr:to>
      <xdr:col>14</xdr:col>
      <xdr:colOff>100196</xdr:colOff>
      <xdr:row>80</xdr:row>
      <xdr:rowOff>0</xdr:rowOff>
    </xdr:to>
    <xdr:sp macro="" textlink="">
      <xdr:nvSpPr>
        <xdr:cNvPr id="70" name="Szövegdoboz 69">
          <a:extLst>
            <a:ext uri="{FF2B5EF4-FFF2-40B4-BE49-F238E27FC236}">
              <a16:creationId xmlns:a16="http://schemas.microsoft.com/office/drawing/2014/main" id="{08E27D57-EBAA-490F-98EC-9325FC0A51F9}"/>
            </a:ext>
          </a:extLst>
        </xdr:cNvPr>
        <xdr:cNvSpPr txBox="1"/>
      </xdr:nvSpPr>
      <xdr:spPr>
        <a:xfrm>
          <a:off x="9533986" y="14422288"/>
          <a:ext cx="1834465" cy="50320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hu-HU" sz="1100">
              <a:solidFill>
                <a:schemeClr val="accent1"/>
              </a:solidFill>
            </a:rPr>
            <a:t>iThermoPoint</a:t>
          </a:r>
        </a:p>
      </xdr:txBody>
    </xdr:sp>
    <xdr:clientData/>
  </xdr:twoCellAnchor>
  <xdr:twoCellAnchor>
    <xdr:from>
      <xdr:col>12</xdr:col>
      <xdr:colOff>38275</xdr:colOff>
      <xdr:row>82</xdr:row>
      <xdr:rowOff>149373</xdr:rowOff>
    </xdr:from>
    <xdr:to>
      <xdr:col>13</xdr:col>
      <xdr:colOff>20012</xdr:colOff>
      <xdr:row>88</xdr:row>
      <xdr:rowOff>29022</xdr:rowOff>
    </xdr:to>
    <xdr:pic>
      <xdr:nvPicPr>
        <xdr:cNvPr id="89" name="Kép 88">
          <a:extLst>
            <a:ext uri="{FF2B5EF4-FFF2-40B4-BE49-F238E27FC236}">
              <a16:creationId xmlns:a16="http://schemas.microsoft.com/office/drawing/2014/main" id="{482FD60F-C1CD-4031-9246-FCE876E5571B}"/>
            </a:ext>
          </a:extLst>
        </xdr:cNvPr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419033">
          <a:off x="10084454" y="15452274"/>
          <a:ext cx="592775" cy="1011866"/>
        </a:xfrm>
        <a:prstGeom prst="rect">
          <a:avLst/>
        </a:prstGeom>
        <a:noFill/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Imre Lerch" id="{7472DD87-E323-4B35-97D2-4561827A3CB7}" userId="7ab9c45fc8798344" providerId="Windows Live"/>
</personList>
</file>

<file path=xl/theme/theme1.xml><?xml version="1.0" encoding="utf-8"?>
<a:theme xmlns:a="http://schemas.openxmlformats.org/drawingml/2006/main" name="Office 2013 – 2022 téma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C110" dT="2021-02-14T14:41:42.99" personId="{7472DD87-E323-4B35-97D2-4561827A3CB7}" id="{CE343A97-2BA1-4844-9607-879C1BAB4554}">
    <text>A partner kedvezmény értékét a L-and Informatika Kft állítja be megeggyezés alapján tartós, közös gazdasági kapcsolat esetén. Ezzel preferálva megbizható, tartós üzleti partnereit. A kedvezmény maximális értéke 30% lehet. Ez az érték 15% felett (prémium partner) már csökkenti  a megrendelésenként adható projekt kedvezmény értékét, mivel az összes kedvezmény 30%-ban van maximálva. Igy a prémium partnerek már kisebb megrendeléseknél is nagyobb kedvezmény kapnak.</text>
  </threadedComment>
</ThreadedComments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microsoft.com/office/2017/10/relationships/threadedComment" Target="../threadedComments/threadedComment1.xml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C2D8E7-BD6D-49E7-8854-1DE40185B3B9}">
  <sheetPr>
    <pageSetUpPr fitToPage="1"/>
  </sheetPr>
  <dimension ref="A1:V136"/>
  <sheetViews>
    <sheetView tabSelected="1" topLeftCell="A103" zoomScale="106" zoomScaleNormal="106" workbookViewId="0">
      <selection activeCell="C122" sqref="C122"/>
    </sheetView>
  </sheetViews>
  <sheetFormatPr defaultColWidth="9.140625" defaultRowHeight="15" x14ac:dyDescent="0.25"/>
  <cols>
    <col min="1" max="1" width="1.28515625" style="2" customWidth="1"/>
    <col min="2" max="2" width="55" style="2" customWidth="1"/>
    <col min="3" max="3" width="13.5703125" style="4" customWidth="1"/>
    <col min="4" max="4" width="6.85546875" style="1" customWidth="1"/>
    <col min="5" max="5" width="14.5703125" style="48" customWidth="1"/>
    <col min="6" max="6" width="13.42578125" style="5" customWidth="1"/>
    <col min="7" max="7" width="1" style="5" customWidth="1"/>
    <col min="8" max="18" width="9.140625" style="2"/>
    <col min="19" max="19" width="4.7109375" style="2" customWidth="1"/>
    <col min="20" max="21" width="3.140625" style="2" customWidth="1"/>
    <col min="22" max="22" width="9.140625" style="2" hidden="1" customWidth="1"/>
    <col min="23" max="16384" width="9.140625" style="2"/>
  </cols>
  <sheetData>
    <row r="1" spans="1:22" ht="45.75" customHeight="1" x14ac:dyDescent="0.25">
      <c r="A1" s="90" t="s">
        <v>91</v>
      </c>
      <c r="B1" s="90"/>
      <c r="C1" s="90"/>
      <c r="D1" s="90"/>
      <c r="E1" s="90"/>
      <c r="F1" s="90"/>
      <c r="G1" s="90"/>
      <c r="H1" s="90"/>
      <c r="I1" s="90"/>
      <c r="J1" s="90"/>
      <c r="K1" s="90"/>
      <c r="L1" s="90"/>
      <c r="M1" s="90"/>
      <c r="N1" s="90"/>
      <c r="O1" s="90"/>
      <c r="P1" s="90"/>
      <c r="Q1" s="90"/>
      <c r="R1" s="90"/>
      <c r="S1" s="90"/>
      <c r="T1" s="90"/>
      <c r="U1" s="90"/>
    </row>
    <row r="2" spans="1:22" x14ac:dyDescent="0.25">
      <c r="B2" s="3" t="s">
        <v>32</v>
      </c>
      <c r="C2" s="4" t="s">
        <v>59</v>
      </c>
      <c r="D2" s="1" t="s">
        <v>13</v>
      </c>
      <c r="E2" s="48" t="s">
        <v>40</v>
      </c>
      <c r="F2" s="5" t="s">
        <v>42</v>
      </c>
      <c r="H2" s="91" t="s">
        <v>33</v>
      </c>
      <c r="I2" s="91"/>
      <c r="J2" s="91"/>
      <c r="K2" s="91"/>
      <c r="L2" s="91"/>
      <c r="M2" s="91"/>
      <c r="N2" s="91"/>
      <c r="O2" s="91"/>
      <c r="P2" s="91"/>
      <c r="Q2" s="91"/>
      <c r="R2" s="91"/>
      <c r="S2" s="91"/>
      <c r="T2" s="91"/>
      <c r="U2" s="91"/>
    </row>
    <row r="3" spans="1:22" x14ac:dyDescent="0.25">
      <c r="B3" s="6"/>
      <c r="E3" s="49"/>
      <c r="F3" s="40"/>
      <c r="G3" s="40"/>
      <c r="H3" s="82"/>
      <c r="I3" s="82"/>
      <c r="J3" s="82"/>
      <c r="K3" s="82"/>
      <c r="L3" s="82"/>
      <c r="M3" s="82"/>
      <c r="N3" s="82"/>
      <c r="O3" s="82"/>
      <c r="P3" s="82"/>
      <c r="Q3" s="82"/>
      <c r="R3" s="82"/>
      <c r="S3" s="82"/>
      <c r="T3" s="82"/>
      <c r="U3" s="82"/>
      <c r="V3" s="7"/>
    </row>
    <row r="4" spans="1:22" x14ac:dyDescent="0.25">
      <c r="B4" s="8" t="s">
        <v>0</v>
      </c>
      <c r="C4" s="9"/>
      <c r="E4" s="49"/>
      <c r="F4" s="40"/>
      <c r="G4" s="40"/>
      <c r="H4" s="82"/>
      <c r="I4" s="82"/>
      <c r="J4" s="82"/>
      <c r="K4" s="82"/>
      <c r="L4" s="82"/>
      <c r="M4" s="82"/>
      <c r="N4" s="82"/>
      <c r="O4" s="82"/>
      <c r="P4" s="82"/>
      <c r="Q4" s="82"/>
      <c r="R4" s="82"/>
      <c r="S4" s="82"/>
      <c r="T4" s="82"/>
      <c r="U4" s="82"/>
      <c r="V4" s="7"/>
    </row>
    <row r="5" spans="1:22" x14ac:dyDescent="0.25">
      <c r="B5" s="15"/>
      <c r="C5" s="14"/>
      <c r="E5" s="49"/>
      <c r="F5" s="40"/>
      <c r="G5" s="40"/>
      <c r="H5" s="82"/>
      <c r="I5" s="82"/>
      <c r="J5" s="82"/>
      <c r="K5" s="82"/>
      <c r="L5" s="82"/>
      <c r="M5" s="82"/>
      <c r="N5" s="82"/>
      <c r="O5" s="82"/>
      <c r="P5" s="82"/>
      <c r="Q5" s="82"/>
      <c r="R5" s="82"/>
      <c r="S5" s="82"/>
      <c r="T5" s="82"/>
      <c r="U5" s="82"/>
      <c r="V5" s="7"/>
    </row>
    <row r="6" spans="1:22" x14ac:dyDescent="0.25">
      <c r="B6" s="11" t="s">
        <v>20</v>
      </c>
      <c r="C6" s="12">
        <v>210500</v>
      </c>
      <c r="D6" s="45"/>
      <c r="E6" s="49"/>
      <c r="F6" s="40">
        <f t="shared" ref="F6:F104" si="0">D6*C6</f>
        <v>0</v>
      </c>
      <c r="G6" s="40"/>
      <c r="H6" s="82"/>
      <c r="I6" s="82"/>
      <c r="J6" s="82"/>
      <c r="K6" s="82"/>
      <c r="L6" s="82"/>
      <c r="M6" s="82"/>
      <c r="N6" s="82"/>
      <c r="O6" s="82"/>
      <c r="P6" s="82"/>
      <c r="Q6" s="82"/>
      <c r="R6" s="82"/>
      <c r="S6" s="82"/>
      <c r="T6" s="82"/>
      <c r="U6" s="82"/>
      <c r="V6" s="7"/>
    </row>
    <row r="7" spans="1:22" x14ac:dyDescent="0.25">
      <c r="B7" s="16" t="s">
        <v>75</v>
      </c>
      <c r="C7" s="14">
        <v>28000</v>
      </c>
      <c r="D7" s="45"/>
      <c r="E7" s="49"/>
      <c r="F7" s="40">
        <f>D7*C7</f>
        <v>0</v>
      </c>
      <c r="G7" s="40"/>
      <c r="H7" s="82"/>
      <c r="I7" s="82"/>
      <c r="J7" s="82"/>
      <c r="K7" s="82"/>
      <c r="L7" s="82"/>
      <c r="M7" s="82"/>
      <c r="N7" s="82"/>
      <c r="O7" s="82"/>
      <c r="P7" s="82"/>
      <c r="Q7" s="82"/>
      <c r="R7" s="82"/>
      <c r="S7" s="82"/>
      <c r="T7" s="82"/>
      <c r="U7" s="82"/>
      <c r="V7" s="7"/>
    </row>
    <row r="8" spans="1:22" x14ac:dyDescent="0.25">
      <c r="B8" s="18" t="s">
        <v>16</v>
      </c>
      <c r="C8" s="17">
        <v>7500</v>
      </c>
      <c r="D8" s="45"/>
      <c r="E8" s="49"/>
      <c r="F8" s="40">
        <f t="shared" ref="F8:F10" si="1">D8*C8</f>
        <v>0</v>
      </c>
      <c r="G8" s="40"/>
      <c r="H8" s="82"/>
      <c r="I8" s="82"/>
      <c r="J8" s="82"/>
      <c r="K8" s="82"/>
      <c r="L8" s="82"/>
      <c r="M8" s="82"/>
      <c r="N8" s="82"/>
      <c r="O8" s="82"/>
      <c r="P8" s="82"/>
      <c r="Q8" s="82"/>
      <c r="R8" s="82"/>
      <c r="S8" s="82"/>
      <c r="T8" s="82"/>
      <c r="U8" s="82"/>
      <c r="V8" s="7"/>
    </row>
    <row r="9" spans="1:22" x14ac:dyDescent="0.25">
      <c r="B9" s="18" t="s">
        <v>18</v>
      </c>
      <c r="C9" s="14">
        <v>11400</v>
      </c>
      <c r="D9" s="45"/>
      <c r="E9" s="49"/>
      <c r="F9" s="40">
        <f t="shared" si="1"/>
        <v>0</v>
      </c>
      <c r="G9" s="40"/>
      <c r="H9" s="82"/>
      <c r="I9" s="82"/>
      <c r="J9" s="82"/>
      <c r="K9" s="82"/>
      <c r="L9" s="82"/>
      <c r="M9" s="82"/>
      <c r="N9" s="82"/>
      <c r="O9" s="82"/>
      <c r="P9" s="82"/>
      <c r="Q9" s="82"/>
      <c r="R9" s="82"/>
      <c r="S9" s="82"/>
      <c r="T9" s="82"/>
      <c r="U9" s="82"/>
      <c r="V9" s="7"/>
    </row>
    <row r="10" spans="1:22" x14ac:dyDescent="0.25">
      <c r="B10" s="19" t="s">
        <v>17</v>
      </c>
      <c r="C10" s="14">
        <v>6800</v>
      </c>
      <c r="D10" s="45"/>
      <c r="E10" s="49"/>
      <c r="F10" s="40">
        <f t="shared" si="1"/>
        <v>0</v>
      </c>
      <c r="G10" s="40"/>
      <c r="H10" s="82"/>
      <c r="I10" s="82"/>
      <c r="J10" s="82"/>
      <c r="K10" s="82"/>
      <c r="L10" s="82"/>
      <c r="M10" s="82"/>
      <c r="N10" s="82"/>
      <c r="O10" s="82"/>
      <c r="P10" s="82"/>
      <c r="Q10" s="82"/>
      <c r="R10" s="82"/>
      <c r="S10" s="82"/>
      <c r="T10" s="82"/>
      <c r="U10" s="82"/>
      <c r="V10" s="7"/>
    </row>
    <row r="11" spans="1:22" x14ac:dyDescent="0.25">
      <c r="B11" s="20"/>
      <c r="C11" s="14"/>
      <c r="E11" s="49"/>
      <c r="F11" s="40"/>
      <c r="G11" s="40"/>
      <c r="H11" s="82"/>
      <c r="I11" s="82"/>
      <c r="J11" s="82"/>
      <c r="K11" s="82"/>
      <c r="L11" s="82"/>
      <c r="M11" s="82"/>
      <c r="N11" s="82"/>
      <c r="O11" s="82"/>
      <c r="P11" s="82"/>
      <c r="Q11" s="82"/>
      <c r="R11" s="82"/>
      <c r="S11" s="82"/>
      <c r="T11" s="82"/>
      <c r="U11" s="82"/>
      <c r="V11" s="7"/>
    </row>
    <row r="12" spans="1:22" x14ac:dyDescent="0.25">
      <c r="B12" s="11" t="s">
        <v>8</v>
      </c>
      <c r="C12" s="14"/>
      <c r="E12" s="49"/>
      <c r="F12" s="40"/>
      <c r="G12" s="40"/>
      <c r="H12" s="82"/>
      <c r="I12" s="82"/>
      <c r="J12" s="82"/>
      <c r="K12" s="82"/>
      <c r="L12" s="82"/>
      <c r="M12" s="82"/>
      <c r="N12" s="82"/>
      <c r="O12" s="82"/>
      <c r="P12" s="82"/>
      <c r="Q12" s="82"/>
      <c r="R12" s="82"/>
      <c r="S12" s="82"/>
      <c r="T12" s="82"/>
      <c r="U12" s="82"/>
      <c r="V12" s="7"/>
    </row>
    <row r="13" spans="1:22" x14ac:dyDescent="0.25">
      <c r="B13" s="18" t="s">
        <v>73</v>
      </c>
      <c r="C13" s="14">
        <v>29800</v>
      </c>
      <c r="D13" s="45"/>
      <c r="E13" s="49"/>
      <c r="F13" s="40">
        <f t="shared" si="0"/>
        <v>0</v>
      </c>
      <c r="G13" s="40"/>
      <c r="H13" s="82"/>
      <c r="I13" s="82"/>
      <c r="J13" s="82"/>
      <c r="K13" s="82"/>
      <c r="L13" s="82"/>
      <c r="M13" s="82"/>
      <c r="N13" s="82"/>
      <c r="O13" s="82"/>
      <c r="P13" s="82"/>
      <c r="Q13" s="82"/>
      <c r="R13" s="82"/>
      <c r="S13" s="82"/>
      <c r="T13" s="82"/>
      <c r="U13" s="82"/>
      <c r="V13" s="7"/>
    </row>
    <row r="14" spans="1:22" x14ac:dyDescent="0.25">
      <c r="B14" s="18" t="s">
        <v>29</v>
      </c>
      <c r="C14" s="14">
        <v>7800</v>
      </c>
      <c r="D14" s="45"/>
      <c r="E14" s="49"/>
      <c r="F14" s="40">
        <f t="shared" ref="F14" si="2">D14*C14</f>
        <v>0</v>
      </c>
      <c r="G14" s="40"/>
      <c r="H14" s="82"/>
      <c r="I14" s="82"/>
      <c r="J14" s="82"/>
      <c r="K14" s="82"/>
      <c r="L14" s="82"/>
      <c r="M14" s="82"/>
      <c r="N14" s="82"/>
      <c r="O14" s="82"/>
      <c r="P14" s="82"/>
      <c r="Q14" s="82"/>
      <c r="R14" s="82"/>
      <c r="S14" s="82"/>
      <c r="T14" s="82"/>
      <c r="U14" s="82"/>
      <c r="V14" s="7"/>
    </row>
    <row r="15" spans="1:22" x14ac:dyDescent="0.25">
      <c r="B15" s="18" t="s">
        <v>7</v>
      </c>
      <c r="C15" s="14">
        <v>6600</v>
      </c>
      <c r="D15" s="45"/>
      <c r="E15" s="49"/>
      <c r="F15" s="40">
        <f t="shared" si="0"/>
        <v>0</v>
      </c>
      <c r="G15" s="40"/>
      <c r="H15" s="82"/>
      <c r="I15" s="82"/>
      <c r="J15" s="82"/>
      <c r="K15" s="82"/>
      <c r="L15" s="82"/>
      <c r="M15" s="82"/>
      <c r="N15" s="82"/>
      <c r="O15" s="82"/>
      <c r="P15" s="82"/>
      <c r="Q15" s="82"/>
      <c r="R15" s="82"/>
      <c r="S15" s="82"/>
      <c r="T15" s="82"/>
      <c r="U15" s="82"/>
      <c r="V15" s="7"/>
    </row>
    <row r="16" spans="1:22" x14ac:dyDescent="0.25">
      <c r="B16" s="18" t="s">
        <v>78</v>
      </c>
      <c r="C16" s="14">
        <v>25500</v>
      </c>
      <c r="D16" s="45"/>
      <c r="E16" s="49"/>
      <c r="F16" s="40">
        <f t="shared" si="0"/>
        <v>0</v>
      </c>
      <c r="G16" s="40"/>
      <c r="H16" s="82"/>
      <c r="I16" s="82"/>
      <c r="J16" s="82"/>
      <c r="K16" s="82"/>
      <c r="L16" s="82"/>
      <c r="M16" s="82"/>
      <c r="N16" s="82"/>
      <c r="O16" s="82"/>
      <c r="P16" s="82"/>
      <c r="Q16" s="82"/>
      <c r="R16" s="82"/>
      <c r="S16" s="82"/>
      <c r="T16" s="82"/>
      <c r="U16" s="82"/>
      <c r="V16" s="7"/>
    </row>
    <row r="17" spans="2:22" x14ac:dyDescent="0.25">
      <c r="B17" s="18" t="s">
        <v>1</v>
      </c>
      <c r="C17" s="14">
        <v>29500</v>
      </c>
      <c r="D17" s="45"/>
      <c r="E17" s="49"/>
      <c r="F17" s="40">
        <f t="shared" si="0"/>
        <v>0</v>
      </c>
      <c r="G17" s="40"/>
      <c r="H17" s="82"/>
      <c r="I17" s="82"/>
      <c r="J17" s="82"/>
      <c r="K17" s="82"/>
      <c r="L17" s="82"/>
      <c r="M17" s="82"/>
      <c r="N17" s="82"/>
      <c r="O17" s="82"/>
      <c r="P17" s="82"/>
      <c r="Q17" s="82"/>
      <c r="R17" s="82"/>
      <c r="S17" s="82"/>
      <c r="T17" s="82"/>
      <c r="U17" s="82"/>
      <c r="V17" s="7"/>
    </row>
    <row r="18" spans="2:22" x14ac:dyDescent="0.25">
      <c r="B18" s="18" t="s">
        <v>92</v>
      </c>
      <c r="C18" s="14">
        <v>36000</v>
      </c>
      <c r="D18" s="45"/>
      <c r="E18" s="49"/>
      <c r="F18" s="40">
        <f t="shared" si="0"/>
        <v>0</v>
      </c>
      <c r="G18" s="40"/>
      <c r="H18" s="82"/>
      <c r="I18" s="82"/>
      <c r="J18" s="82"/>
      <c r="K18" s="82"/>
      <c r="L18" s="82"/>
      <c r="M18" s="82"/>
      <c r="N18" s="82"/>
      <c r="O18" s="82"/>
      <c r="P18" s="82"/>
      <c r="Q18" s="82"/>
      <c r="R18" s="82"/>
      <c r="S18" s="82"/>
      <c r="T18" s="82"/>
      <c r="U18" s="82"/>
      <c r="V18" s="7"/>
    </row>
    <row r="19" spans="2:22" x14ac:dyDescent="0.25">
      <c r="B19" s="18" t="s">
        <v>83</v>
      </c>
      <c r="C19" s="14">
        <v>11200</v>
      </c>
      <c r="D19" s="45"/>
      <c r="E19" s="49"/>
      <c r="F19" s="40">
        <f t="shared" si="0"/>
        <v>0</v>
      </c>
      <c r="G19" s="40"/>
      <c r="H19" s="82"/>
      <c r="I19" s="82"/>
      <c r="J19" s="82"/>
      <c r="K19" s="82"/>
      <c r="L19" s="82"/>
      <c r="M19" s="82"/>
      <c r="N19" s="82"/>
      <c r="O19" s="82"/>
      <c r="P19" s="82"/>
      <c r="Q19" s="82"/>
      <c r="R19" s="82"/>
      <c r="S19" s="82"/>
      <c r="T19" s="82"/>
      <c r="U19" s="82"/>
      <c r="V19" s="7"/>
    </row>
    <row r="20" spans="2:22" x14ac:dyDescent="0.25">
      <c r="B20" s="18" t="s">
        <v>74</v>
      </c>
      <c r="C20" s="14">
        <v>42800</v>
      </c>
      <c r="D20" s="45"/>
      <c r="E20" s="49"/>
      <c r="F20" s="40">
        <f t="shared" si="0"/>
        <v>0</v>
      </c>
      <c r="G20" s="40"/>
      <c r="H20" s="82"/>
      <c r="I20" s="82"/>
      <c r="J20" s="82"/>
      <c r="K20" s="82"/>
      <c r="L20" s="82"/>
      <c r="M20" s="82"/>
      <c r="N20" s="82"/>
      <c r="O20" s="82"/>
      <c r="P20" s="82"/>
      <c r="Q20" s="82"/>
      <c r="R20" s="82"/>
      <c r="S20" s="82"/>
      <c r="T20" s="82"/>
      <c r="U20" s="82"/>
      <c r="V20" s="7"/>
    </row>
    <row r="21" spans="2:22" x14ac:dyDescent="0.25">
      <c r="B21" s="18" t="s">
        <v>14</v>
      </c>
      <c r="C21" s="14">
        <v>790</v>
      </c>
      <c r="D21" s="45"/>
      <c r="E21" s="49"/>
      <c r="F21" s="40">
        <f t="shared" si="0"/>
        <v>0</v>
      </c>
      <c r="G21" s="40"/>
      <c r="H21" s="82"/>
      <c r="I21" s="82"/>
      <c r="J21" s="82"/>
      <c r="K21" s="82"/>
      <c r="L21" s="82"/>
      <c r="M21" s="82"/>
      <c r="N21" s="82"/>
      <c r="O21" s="82"/>
      <c r="P21" s="82"/>
      <c r="Q21" s="82"/>
      <c r="R21" s="82"/>
      <c r="S21" s="82"/>
      <c r="T21" s="82"/>
      <c r="U21" s="82"/>
      <c r="V21" s="7"/>
    </row>
    <row r="22" spans="2:22" x14ac:dyDescent="0.25">
      <c r="B22" s="21" t="s">
        <v>9</v>
      </c>
      <c r="C22" s="14">
        <v>27500</v>
      </c>
      <c r="D22" s="45"/>
      <c r="E22" s="49"/>
      <c r="F22" s="40">
        <f t="shared" si="0"/>
        <v>0</v>
      </c>
      <c r="G22" s="40"/>
      <c r="H22" s="82"/>
      <c r="I22" s="82"/>
      <c r="J22" s="82"/>
      <c r="K22" s="82"/>
      <c r="L22" s="82"/>
      <c r="M22" s="82"/>
      <c r="N22" s="82"/>
      <c r="O22" s="82"/>
      <c r="P22" s="82"/>
      <c r="Q22" s="82"/>
      <c r="R22" s="82"/>
      <c r="S22" s="82"/>
      <c r="T22" s="82"/>
      <c r="U22" s="82"/>
      <c r="V22" s="7"/>
    </row>
    <row r="23" spans="2:22" x14ac:dyDescent="0.25">
      <c r="B23" s="81" t="s">
        <v>41</v>
      </c>
      <c r="C23" s="81"/>
      <c r="D23" s="81"/>
      <c r="E23" s="67">
        <f>SUM(F5:F22)</f>
        <v>0</v>
      </c>
      <c r="F23" s="40"/>
      <c r="G23" s="40"/>
      <c r="H23" s="82"/>
      <c r="I23" s="82"/>
      <c r="J23" s="82"/>
      <c r="K23" s="82"/>
      <c r="L23" s="82"/>
      <c r="M23" s="82"/>
      <c r="N23" s="82"/>
      <c r="O23" s="82"/>
      <c r="P23" s="82"/>
      <c r="Q23" s="82"/>
      <c r="R23" s="82"/>
      <c r="S23" s="82"/>
      <c r="T23" s="82"/>
      <c r="U23" s="82"/>
      <c r="V23" s="7"/>
    </row>
    <row r="24" spans="2:22" x14ac:dyDescent="0.25">
      <c r="B24" s="81"/>
      <c r="C24" s="81"/>
      <c r="D24" s="81"/>
      <c r="E24" s="49"/>
      <c r="F24" s="40"/>
      <c r="G24" s="40"/>
      <c r="H24" s="82"/>
      <c r="I24" s="82"/>
      <c r="J24" s="82"/>
      <c r="K24" s="82"/>
      <c r="L24" s="82"/>
      <c r="M24" s="82"/>
      <c r="N24" s="82"/>
      <c r="O24" s="82"/>
      <c r="P24" s="82"/>
      <c r="Q24" s="82"/>
      <c r="R24" s="82"/>
      <c r="S24" s="82"/>
      <c r="T24" s="82"/>
      <c r="U24" s="82"/>
      <c r="V24" s="7"/>
    </row>
    <row r="25" spans="2:22" x14ac:dyDescent="0.25">
      <c r="B25" s="23" t="s">
        <v>61</v>
      </c>
      <c r="C25" s="14"/>
      <c r="E25" s="49"/>
      <c r="F25" s="40"/>
      <c r="G25" s="40"/>
      <c r="H25" s="82"/>
      <c r="I25" s="82"/>
      <c r="J25" s="82"/>
      <c r="K25" s="82"/>
      <c r="L25" s="82"/>
      <c r="M25" s="82"/>
      <c r="N25" s="82"/>
      <c r="O25" s="82"/>
      <c r="P25" s="82"/>
      <c r="Q25" s="82"/>
      <c r="R25" s="82"/>
      <c r="S25" s="82"/>
      <c r="T25" s="82"/>
      <c r="U25" s="82"/>
      <c r="V25" s="7"/>
    </row>
    <row r="26" spans="2:22" x14ac:dyDescent="0.25">
      <c r="B26" s="10"/>
      <c r="C26" s="14"/>
      <c r="E26" s="49"/>
      <c r="F26" s="40"/>
      <c r="G26" s="40"/>
      <c r="H26" s="82"/>
      <c r="I26" s="82"/>
      <c r="J26" s="82"/>
      <c r="K26" s="82"/>
      <c r="L26" s="82"/>
      <c r="M26" s="82"/>
      <c r="N26" s="82"/>
      <c r="O26" s="82"/>
      <c r="P26" s="82"/>
      <c r="Q26" s="82"/>
      <c r="R26" s="82"/>
      <c r="S26" s="82"/>
      <c r="T26" s="82"/>
      <c r="U26" s="82"/>
      <c r="V26" s="7"/>
    </row>
    <row r="27" spans="2:22" ht="15" customHeight="1" x14ac:dyDescent="0.25">
      <c r="B27" s="92" t="s">
        <v>88</v>
      </c>
      <c r="C27" s="12">
        <v>263500</v>
      </c>
      <c r="D27" s="45"/>
      <c r="E27" s="49"/>
      <c r="F27" s="40">
        <f t="shared" si="0"/>
        <v>0</v>
      </c>
      <c r="G27" s="40"/>
      <c r="H27" s="82"/>
      <c r="I27" s="82"/>
      <c r="J27" s="82"/>
      <c r="K27" s="82"/>
      <c r="L27" s="82"/>
      <c r="M27" s="82"/>
      <c r="N27" s="82"/>
      <c r="O27" s="82"/>
      <c r="P27" s="82"/>
      <c r="Q27" s="82"/>
      <c r="R27" s="82"/>
      <c r="S27" s="82"/>
      <c r="T27" s="82"/>
      <c r="U27" s="82"/>
      <c r="V27" s="7"/>
    </row>
    <row r="28" spans="2:22" x14ac:dyDescent="0.25">
      <c r="B28" s="93"/>
      <c r="C28" s="12"/>
      <c r="D28" s="78"/>
      <c r="E28" s="49"/>
      <c r="F28" s="40"/>
      <c r="G28" s="40"/>
      <c r="H28" s="82"/>
      <c r="I28" s="82"/>
      <c r="J28" s="82"/>
      <c r="K28" s="82"/>
      <c r="L28" s="82"/>
      <c r="M28" s="82"/>
      <c r="N28" s="82"/>
      <c r="O28" s="82"/>
      <c r="P28" s="82"/>
      <c r="Q28" s="82"/>
      <c r="R28" s="82"/>
      <c r="S28" s="82"/>
      <c r="T28" s="82"/>
      <c r="U28" s="82"/>
      <c r="V28" s="7"/>
    </row>
    <row r="29" spans="2:22" x14ac:dyDescent="0.25">
      <c r="B29" s="16" t="s">
        <v>76</v>
      </c>
      <c r="C29" s="14">
        <v>34500</v>
      </c>
      <c r="D29" s="45"/>
      <c r="E29" s="49"/>
      <c r="F29" s="40">
        <f>D29*C29</f>
        <v>0</v>
      </c>
      <c r="G29" s="40"/>
      <c r="H29" s="82"/>
      <c r="I29" s="82"/>
      <c r="J29" s="82"/>
      <c r="K29" s="82"/>
      <c r="L29" s="82"/>
      <c r="M29" s="82"/>
      <c r="N29" s="82"/>
      <c r="O29" s="82"/>
      <c r="P29" s="82"/>
      <c r="Q29" s="82"/>
      <c r="R29" s="82"/>
      <c r="S29" s="82"/>
      <c r="T29" s="82"/>
      <c r="U29" s="82"/>
      <c r="V29" s="7"/>
    </row>
    <row r="30" spans="2:22" x14ac:dyDescent="0.25">
      <c r="B30" s="18" t="s">
        <v>89</v>
      </c>
      <c r="C30" s="14">
        <v>79600</v>
      </c>
      <c r="D30" s="45"/>
      <c r="E30" s="49"/>
      <c r="F30" s="40">
        <f>D30*C30</f>
        <v>0</v>
      </c>
      <c r="G30" s="40"/>
      <c r="H30" s="82"/>
      <c r="I30" s="82"/>
      <c r="J30" s="82"/>
      <c r="K30" s="82"/>
      <c r="L30" s="82"/>
      <c r="M30" s="82"/>
      <c r="N30" s="82"/>
      <c r="O30" s="82"/>
      <c r="P30" s="82"/>
      <c r="Q30" s="82"/>
      <c r="R30" s="82"/>
      <c r="S30" s="82"/>
      <c r="T30" s="82"/>
      <c r="U30" s="82"/>
      <c r="V30" s="7"/>
    </row>
    <row r="31" spans="2:22" x14ac:dyDescent="0.25">
      <c r="B31" s="18" t="s">
        <v>83</v>
      </c>
      <c r="C31" s="14">
        <v>11200</v>
      </c>
      <c r="D31" s="45"/>
      <c r="E31" s="49"/>
      <c r="F31" s="40">
        <f t="shared" ref="F31" si="3">D31*C31</f>
        <v>0</v>
      </c>
      <c r="G31" s="40"/>
      <c r="H31" s="82"/>
      <c r="I31" s="82"/>
      <c r="J31" s="82"/>
      <c r="K31" s="82"/>
      <c r="L31" s="82"/>
      <c r="M31" s="82"/>
      <c r="N31" s="82"/>
      <c r="O31" s="82"/>
      <c r="P31" s="82"/>
      <c r="Q31" s="82"/>
      <c r="R31" s="82"/>
      <c r="S31" s="82"/>
      <c r="T31" s="82"/>
      <c r="U31" s="82"/>
      <c r="V31" s="7"/>
    </row>
    <row r="32" spans="2:22" x14ac:dyDescent="0.25">
      <c r="B32" s="18" t="s">
        <v>16</v>
      </c>
      <c r="C32" s="17">
        <v>7500</v>
      </c>
      <c r="D32" s="45"/>
      <c r="E32" s="49"/>
      <c r="F32" s="40">
        <f t="shared" si="0"/>
        <v>0</v>
      </c>
      <c r="G32" s="40"/>
      <c r="H32" s="82"/>
      <c r="I32" s="82"/>
      <c r="J32" s="82"/>
      <c r="K32" s="82"/>
      <c r="L32" s="82"/>
      <c r="M32" s="82"/>
      <c r="N32" s="82"/>
      <c r="O32" s="82"/>
      <c r="P32" s="82"/>
      <c r="Q32" s="82"/>
      <c r="R32" s="82"/>
      <c r="S32" s="82"/>
      <c r="T32" s="82"/>
      <c r="U32" s="82"/>
      <c r="V32" s="7"/>
    </row>
    <row r="33" spans="2:22" x14ac:dyDescent="0.25">
      <c r="B33" s="18" t="s">
        <v>18</v>
      </c>
      <c r="C33" s="14">
        <v>11400</v>
      </c>
      <c r="D33" s="45"/>
      <c r="E33" s="49"/>
      <c r="F33" s="40">
        <f t="shared" si="0"/>
        <v>0</v>
      </c>
      <c r="G33" s="40"/>
      <c r="H33" s="82"/>
      <c r="I33" s="82"/>
      <c r="J33" s="82"/>
      <c r="K33" s="82"/>
      <c r="L33" s="82"/>
      <c r="M33" s="82"/>
      <c r="N33" s="82"/>
      <c r="O33" s="82"/>
      <c r="P33" s="82"/>
      <c r="Q33" s="82"/>
      <c r="R33" s="82"/>
      <c r="S33" s="82"/>
      <c r="T33" s="82"/>
      <c r="U33" s="82"/>
      <c r="V33" s="7"/>
    </row>
    <row r="34" spans="2:22" x14ac:dyDescent="0.25">
      <c r="B34" s="19" t="s">
        <v>17</v>
      </c>
      <c r="C34" s="14">
        <v>6800</v>
      </c>
      <c r="D34" s="45"/>
      <c r="E34" s="49"/>
      <c r="F34" s="40">
        <f t="shared" si="0"/>
        <v>0</v>
      </c>
      <c r="G34" s="40"/>
      <c r="H34" s="82"/>
      <c r="I34" s="82"/>
      <c r="J34" s="82"/>
      <c r="K34" s="82"/>
      <c r="L34" s="82"/>
      <c r="M34" s="82"/>
      <c r="N34" s="82"/>
      <c r="O34" s="82"/>
      <c r="P34" s="82"/>
      <c r="Q34" s="82"/>
      <c r="R34" s="82"/>
      <c r="S34" s="82"/>
      <c r="T34" s="82"/>
      <c r="U34" s="82"/>
      <c r="V34" s="7"/>
    </row>
    <row r="35" spans="2:22" x14ac:dyDescent="0.25">
      <c r="B35" s="21" t="s">
        <v>9</v>
      </c>
      <c r="C35" s="14">
        <v>27500</v>
      </c>
      <c r="D35" s="45"/>
      <c r="E35" s="49"/>
      <c r="F35" s="40">
        <f t="shared" si="0"/>
        <v>0</v>
      </c>
      <c r="G35" s="40"/>
      <c r="H35" s="82"/>
      <c r="I35" s="82"/>
      <c r="J35" s="82"/>
      <c r="K35" s="82"/>
      <c r="L35" s="82"/>
      <c r="M35" s="82"/>
      <c r="N35" s="82"/>
      <c r="O35" s="82"/>
      <c r="P35" s="82"/>
      <c r="Q35" s="82"/>
      <c r="R35" s="82"/>
      <c r="S35" s="82"/>
      <c r="T35" s="82"/>
      <c r="U35" s="82"/>
      <c r="V35" s="7"/>
    </row>
    <row r="36" spans="2:22" x14ac:dyDescent="0.25">
      <c r="B36" s="10"/>
      <c r="C36" s="14"/>
      <c r="E36" s="49"/>
      <c r="F36" s="40"/>
      <c r="G36" s="40"/>
      <c r="H36" s="82"/>
      <c r="I36" s="82"/>
      <c r="J36" s="82"/>
      <c r="K36" s="82"/>
      <c r="L36" s="82"/>
      <c r="M36" s="82"/>
      <c r="N36" s="82"/>
      <c r="O36" s="82"/>
      <c r="P36" s="82"/>
      <c r="Q36" s="82"/>
      <c r="R36" s="82"/>
      <c r="S36" s="82"/>
      <c r="T36" s="82"/>
      <c r="U36" s="82"/>
      <c r="V36" s="7"/>
    </row>
    <row r="37" spans="2:22" ht="15" customHeight="1" x14ac:dyDescent="0.25">
      <c r="B37" s="92" t="s">
        <v>77</v>
      </c>
      <c r="C37" s="12">
        <v>278000</v>
      </c>
      <c r="D37" s="45"/>
      <c r="E37" s="49"/>
      <c r="F37" s="40">
        <f>D37*C37</f>
        <v>0</v>
      </c>
      <c r="G37" s="40"/>
      <c r="H37" s="82"/>
      <c r="I37" s="82"/>
      <c r="J37" s="82"/>
      <c r="K37" s="82"/>
      <c r="L37" s="82"/>
      <c r="M37" s="82"/>
      <c r="N37" s="82"/>
      <c r="O37" s="82"/>
      <c r="P37" s="82"/>
      <c r="Q37" s="82"/>
      <c r="R37" s="82"/>
      <c r="S37" s="82"/>
      <c r="T37" s="82"/>
      <c r="U37" s="82"/>
      <c r="V37" s="7"/>
    </row>
    <row r="38" spans="2:22" x14ac:dyDescent="0.25">
      <c r="B38" s="93"/>
      <c r="C38" s="12"/>
      <c r="D38" s="78"/>
      <c r="E38" s="49"/>
      <c r="F38" s="40"/>
      <c r="G38" s="40"/>
      <c r="H38" s="82"/>
      <c r="I38" s="82"/>
      <c r="J38" s="82"/>
      <c r="K38" s="82"/>
      <c r="L38" s="82"/>
      <c r="M38" s="82"/>
      <c r="N38" s="82"/>
      <c r="O38" s="82"/>
      <c r="P38" s="82"/>
      <c r="Q38" s="82"/>
      <c r="R38" s="82"/>
      <c r="S38" s="82"/>
      <c r="T38" s="82"/>
      <c r="U38" s="82"/>
      <c r="V38" s="7"/>
    </row>
    <row r="39" spans="2:22" x14ac:dyDescent="0.25">
      <c r="B39" s="16" t="s">
        <v>76</v>
      </c>
      <c r="C39" s="14">
        <v>34500</v>
      </c>
      <c r="D39" s="45"/>
      <c r="E39" s="49"/>
      <c r="F39" s="40">
        <f t="shared" ref="F39:F40" si="4">D39*C39</f>
        <v>0</v>
      </c>
      <c r="G39" s="40"/>
      <c r="H39" s="82"/>
      <c r="I39" s="82"/>
      <c r="J39" s="82"/>
      <c r="K39" s="82"/>
      <c r="L39" s="82"/>
      <c r="M39" s="82"/>
      <c r="N39" s="82"/>
      <c r="O39" s="82"/>
      <c r="P39" s="82"/>
      <c r="Q39" s="82"/>
      <c r="R39" s="82"/>
      <c r="S39" s="82"/>
      <c r="T39" s="82"/>
      <c r="U39" s="82"/>
      <c r="V39" s="7"/>
    </row>
    <row r="40" spans="2:22" x14ac:dyDescent="0.25">
      <c r="B40" s="18" t="s">
        <v>90</v>
      </c>
      <c r="C40" s="14">
        <v>79600</v>
      </c>
      <c r="D40" s="45"/>
      <c r="E40" s="49"/>
      <c r="F40" s="40">
        <f t="shared" si="4"/>
        <v>0</v>
      </c>
      <c r="G40" s="40"/>
      <c r="H40" s="82"/>
      <c r="I40" s="82"/>
      <c r="J40" s="82"/>
      <c r="K40" s="82"/>
      <c r="L40" s="82"/>
      <c r="M40" s="82"/>
      <c r="N40" s="82"/>
      <c r="O40" s="82"/>
      <c r="P40" s="82"/>
      <c r="Q40" s="82"/>
      <c r="R40" s="82"/>
      <c r="S40" s="82"/>
      <c r="T40" s="82"/>
      <c r="U40" s="82"/>
      <c r="V40" s="7"/>
    </row>
    <row r="41" spans="2:22" x14ac:dyDescent="0.25">
      <c r="B41" s="21" t="s">
        <v>9</v>
      </c>
      <c r="C41" s="14">
        <v>27500</v>
      </c>
      <c r="D41" s="45"/>
      <c r="E41" s="49"/>
      <c r="F41" s="40">
        <f>D41*C41</f>
        <v>0</v>
      </c>
      <c r="G41" s="40"/>
      <c r="H41" s="82"/>
      <c r="I41" s="82"/>
      <c r="J41" s="82"/>
      <c r="K41" s="82"/>
      <c r="L41" s="82"/>
      <c r="M41" s="82"/>
      <c r="N41" s="82"/>
      <c r="O41" s="82"/>
      <c r="P41" s="82"/>
      <c r="Q41" s="82"/>
      <c r="R41" s="82"/>
      <c r="S41" s="82"/>
      <c r="T41" s="82"/>
      <c r="U41" s="82"/>
      <c r="V41" s="7"/>
    </row>
    <row r="42" spans="2:22" x14ac:dyDescent="0.25">
      <c r="B42" s="77"/>
      <c r="C42" s="14"/>
      <c r="D42" s="78"/>
      <c r="E42" s="49"/>
      <c r="F42" s="40"/>
      <c r="G42" s="40"/>
      <c r="H42" s="82"/>
      <c r="I42" s="82"/>
      <c r="J42" s="82"/>
      <c r="K42" s="82"/>
      <c r="L42" s="82"/>
      <c r="M42" s="82"/>
      <c r="N42" s="82"/>
      <c r="O42" s="82"/>
      <c r="P42" s="82"/>
      <c r="Q42" s="82"/>
      <c r="R42" s="82"/>
      <c r="S42" s="82"/>
      <c r="T42" s="82"/>
      <c r="U42" s="82"/>
      <c r="V42" s="7"/>
    </row>
    <row r="43" spans="2:22" ht="15" customHeight="1" x14ac:dyDescent="0.25">
      <c r="B43" s="92" t="s">
        <v>81</v>
      </c>
      <c r="C43" s="12">
        <v>68200</v>
      </c>
      <c r="D43" s="45"/>
      <c r="E43" s="49"/>
      <c r="F43" s="40">
        <f>D43*C43</f>
        <v>0</v>
      </c>
      <c r="G43" s="40"/>
      <c r="H43" s="82"/>
      <c r="I43" s="82"/>
      <c r="J43" s="82"/>
      <c r="K43" s="82"/>
      <c r="L43" s="82"/>
      <c r="M43" s="82"/>
      <c r="N43" s="82"/>
      <c r="O43" s="82"/>
      <c r="P43" s="82"/>
      <c r="Q43" s="82"/>
      <c r="R43" s="82"/>
      <c r="S43" s="82"/>
      <c r="T43" s="82"/>
      <c r="U43" s="82"/>
      <c r="V43" s="7"/>
    </row>
    <row r="44" spans="2:22" x14ac:dyDescent="0.25">
      <c r="B44" s="93"/>
      <c r="C44" s="12"/>
      <c r="D44" s="78"/>
      <c r="E44" s="49"/>
      <c r="F44" s="40"/>
      <c r="G44" s="40"/>
      <c r="H44" s="82"/>
      <c r="I44" s="82"/>
      <c r="J44" s="82"/>
      <c r="K44" s="82"/>
      <c r="L44" s="82"/>
      <c r="M44" s="82"/>
      <c r="N44" s="82"/>
      <c r="O44" s="82"/>
      <c r="P44" s="82"/>
      <c r="Q44" s="82"/>
      <c r="R44" s="82"/>
      <c r="S44" s="82"/>
      <c r="T44" s="82"/>
      <c r="U44" s="82"/>
      <c r="V44" s="7"/>
    </row>
    <row r="45" spans="2:22" x14ac:dyDescent="0.25">
      <c r="B45" s="16" t="s">
        <v>79</v>
      </c>
      <c r="C45" s="14">
        <v>25500</v>
      </c>
      <c r="D45" s="45"/>
      <c r="E45" s="49"/>
      <c r="F45" s="40">
        <f>D45*C45</f>
        <v>0</v>
      </c>
      <c r="G45" s="40"/>
      <c r="H45" s="82"/>
      <c r="I45" s="82"/>
      <c r="J45" s="82"/>
      <c r="K45" s="82"/>
      <c r="L45" s="82"/>
      <c r="M45" s="82"/>
      <c r="N45" s="82"/>
      <c r="O45" s="82"/>
      <c r="P45" s="82"/>
      <c r="Q45" s="82"/>
      <c r="R45" s="82"/>
      <c r="S45" s="82"/>
      <c r="T45" s="82"/>
      <c r="U45" s="82"/>
      <c r="V45" s="7"/>
    </row>
    <row r="46" spans="2:22" x14ac:dyDescent="0.25">
      <c r="B46" s="18" t="s">
        <v>82</v>
      </c>
      <c r="C46" s="14">
        <v>13400</v>
      </c>
      <c r="D46" s="45"/>
      <c r="E46" s="49"/>
      <c r="F46" s="40">
        <f>D46*C46</f>
        <v>0</v>
      </c>
      <c r="G46" s="40"/>
      <c r="H46" s="82"/>
      <c r="I46" s="82"/>
      <c r="J46" s="82"/>
      <c r="K46" s="82"/>
      <c r="L46" s="82"/>
      <c r="M46" s="82"/>
      <c r="N46" s="82"/>
      <c r="O46" s="82"/>
      <c r="P46" s="82"/>
      <c r="Q46" s="82"/>
      <c r="R46" s="82"/>
      <c r="S46" s="82"/>
      <c r="T46" s="82"/>
      <c r="U46" s="82"/>
      <c r="V46" s="7"/>
    </row>
    <row r="47" spans="2:22" x14ac:dyDescent="0.25">
      <c r="B47" s="18" t="s">
        <v>80</v>
      </c>
      <c r="C47" s="14">
        <v>25600</v>
      </c>
      <c r="D47" s="45"/>
      <c r="E47" s="49"/>
      <c r="F47" s="40">
        <f>D47*C47</f>
        <v>0</v>
      </c>
      <c r="G47" s="40"/>
      <c r="H47" s="82"/>
      <c r="I47" s="82"/>
      <c r="J47" s="82"/>
      <c r="K47" s="82"/>
      <c r="L47" s="82"/>
      <c r="M47" s="82"/>
      <c r="N47" s="82"/>
      <c r="O47" s="82"/>
      <c r="P47" s="82"/>
      <c r="Q47" s="82"/>
      <c r="R47" s="82"/>
      <c r="S47" s="82"/>
      <c r="T47" s="82"/>
      <c r="U47" s="82"/>
      <c r="V47" s="7"/>
    </row>
    <row r="48" spans="2:22" x14ac:dyDescent="0.25">
      <c r="B48" s="18" t="s">
        <v>92</v>
      </c>
      <c r="C48" s="14">
        <v>36000</v>
      </c>
      <c r="D48" s="45"/>
      <c r="E48" s="49"/>
      <c r="F48" s="40">
        <f>D48*C48</f>
        <v>0</v>
      </c>
      <c r="G48" s="40"/>
      <c r="H48" s="82"/>
      <c r="I48" s="82"/>
      <c r="J48" s="82"/>
      <c r="K48" s="82"/>
      <c r="L48" s="82"/>
      <c r="M48" s="82"/>
      <c r="N48" s="82"/>
      <c r="O48" s="82"/>
      <c r="P48" s="82"/>
      <c r="Q48" s="82"/>
      <c r="R48" s="82"/>
      <c r="S48" s="82"/>
      <c r="T48" s="82"/>
      <c r="U48" s="82"/>
      <c r="V48" s="7"/>
    </row>
    <row r="49" spans="2:22" x14ac:dyDescent="0.25">
      <c r="B49" s="18" t="s">
        <v>11</v>
      </c>
      <c r="C49" s="14">
        <v>6950</v>
      </c>
      <c r="D49" s="45"/>
      <c r="E49" s="49"/>
      <c r="F49" s="40">
        <f t="shared" ref="F49" si="5">D49*C49</f>
        <v>0</v>
      </c>
      <c r="G49" s="40"/>
      <c r="H49" s="82"/>
      <c r="I49" s="82"/>
      <c r="J49" s="82"/>
      <c r="K49" s="82"/>
      <c r="L49" s="82"/>
      <c r="M49" s="82"/>
      <c r="N49" s="82"/>
      <c r="O49" s="82"/>
      <c r="P49" s="82"/>
      <c r="Q49" s="82"/>
      <c r="R49" s="82"/>
      <c r="S49" s="82"/>
      <c r="T49" s="82"/>
      <c r="U49" s="82"/>
      <c r="V49" s="7"/>
    </row>
    <row r="50" spans="2:22" x14ac:dyDescent="0.25">
      <c r="B50" s="21" t="s">
        <v>9</v>
      </c>
      <c r="C50" s="14">
        <v>25000</v>
      </c>
      <c r="D50" s="45"/>
      <c r="E50" s="49"/>
      <c r="F50" s="40">
        <f>D50*C50</f>
        <v>0</v>
      </c>
      <c r="G50" s="40"/>
      <c r="H50" s="82"/>
      <c r="I50" s="82"/>
      <c r="J50" s="82"/>
      <c r="K50" s="82"/>
      <c r="L50" s="82"/>
      <c r="M50" s="82"/>
      <c r="N50" s="82"/>
      <c r="O50" s="82"/>
      <c r="P50" s="82"/>
      <c r="Q50" s="82"/>
      <c r="R50" s="82"/>
      <c r="S50" s="82"/>
      <c r="T50" s="82"/>
      <c r="U50" s="82"/>
      <c r="V50" s="7"/>
    </row>
    <row r="51" spans="2:22" ht="14.25" customHeight="1" x14ac:dyDescent="0.25">
      <c r="B51" s="10"/>
      <c r="C51" s="14"/>
      <c r="E51" s="49"/>
      <c r="F51" s="40"/>
      <c r="G51" s="40"/>
      <c r="H51" s="82"/>
      <c r="I51" s="82"/>
      <c r="J51" s="82"/>
      <c r="K51" s="82"/>
      <c r="L51" s="82"/>
      <c r="M51" s="82"/>
      <c r="N51" s="82"/>
      <c r="O51" s="82"/>
      <c r="P51" s="82"/>
      <c r="Q51" s="82"/>
      <c r="R51" s="82"/>
      <c r="S51" s="82"/>
      <c r="T51" s="82"/>
      <c r="U51" s="82"/>
      <c r="V51" s="7"/>
    </row>
    <row r="52" spans="2:22" x14ac:dyDescent="0.25">
      <c r="B52" s="24" t="s">
        <v>84</v>
      </c>
      <c r="C52" s="12">
        <v>64300</v>
      </c>
      <c r="D52" s="45"/>
      <c r="E52" s="49"/>
      <c r="F52" s="40">
        <f t="shared" ref="F52:F54" si="6">D52*C52</f>
        <v>0</v>
      </c>
      <c r="G52" s="40"/>
      <c r="H52" s="82"/>
      <c r="I52" s="82"/>
      <c r="J52" s="82"/>
      <c r="K52" s="82"/>
      <c r="L52" s="82"/>
      <c r="M52" s="82"/>
      <c r="N52" s="82"/>
      <c r="O52" s="82"/>
      <c r="P52" s="82"/>
      <c r="Q52" s="82"/>
      <c r="R52" s="82"/>
      <c r="S52" s="82"/>
      <c r="T52" s="82"/>
      <c r="U52" s="82"/>
      <c r="V52" s="7"/>
    </row>
    <row r="53" spans="2:22" x14ac:dyDescent="0.25">
      <c r="B53" s="25" t="s">
        <v>85</v>
      </c>
      <c r="C53" s="14">
        <v>25500</v>
      </c>
      <c r="D53" s="45"/>
      <c r="E53" s="49"/>
      <c r="F53" s="40">
        <f t="shared" si="6"/>
        <v>0</v>
      </c>
      <c r="G53" s="40"/>
      <c r="H53" s="82"/>
      <c r="I53" s="82"/>
      <c r="J53" s="82"/>
      <c r="K53" s="82"/>
      <c r="L53" s="82"/>
      <c r="M53" s="82"/>
      <c r="N53" s="82"/>
      <c r="O53" s="82"/>
      <c r="P53" s="82"/>
      <c r="Q53" s="82"/>
      <c r="R53" s="82"/>
      <c r="S53" s="82"/>
      <c r="T53" s="82"/>
      <c r="U53" s="82"/>
      <c r="V53" s="7"/>
    </row>
    <row r="54" spans="2:22" x14ac:dyDescent="0.25">
      <c r="B54" s="25" t="s">
        <v>86</v>
      </c>
      <c r="C54" s="14">
        <v>10500</v>
      </c>
      <c r="D54" s="45"/>
      <c r="E54" s="49"/>
      <c r="F54" s="40">
        <f t="shared" si="6"/>
        <v>0</v>
      </c>
      <c r="G54" s="40"/>
      <c r="H54" s="82"/>
      <c r="I54" s="82"/>
      <c r="J54" s="82"/>
      <c r="K54" s="82"/>
      <c r="L54" s="82"/>
      <c r="M54" s="82"/>
      <c r="N54" s="82"/>
      <c r="O54" s="82"/>
      <c r="P54" s="82"/>
      <c r="Q54" s="82"/>
      <c r="R54" s="82"/>
      <c r="S54" s="82"/>
      <c r="T54" s="82"/>
      <c r="U54" s="82"/>
      <c r="V54" s="7"/>
    </row>
    <row r="55" spans="2:22" x14ac:dyDescent="0.25">
      <c r="B55" s="89"/>
      <c r="C55" s="14"/>
      <c r="D55" s="45"/>
      <c r="E55" s="49"/>
      <c r="F55" s="40"/>
      <c r="G55" s="40"/>
      <c r="H55" s="82"/>
      <c r="I55" s="82"/>
      <c r="J55" s="82"/>
      <c r="K55" s="82"/>
      <c r="L55" s="82"/>
      <c r="M55" s="82"/>
      <c r="N55" s="82"/>
      <c r="O55" s="82"/>
      <c r="P55" s="82"/>
      <c r="Q55" s="82"/>
      <c r="R55" s="82"/>
      <c r="S55" s="82"/>
      <c r="T55" s="82"/>
      <c r="U55" s="82"/>
      <c r="V55" s="7"/>
    </row>
    <row r="56" spans="2:22" x14ac:dyDescent="0.25">
      <c r="B56" s="24" t="s">
        <v>21</v>
      </c>
      <c r="C56" s="12">
        <v>95200</v>
      </c>
      <c r="D56" s="45"/>
      <c r="E56" s="49"/>
      <c r="F56" s="40">
        <f t="shared" ref="F56:F61" si="7">D56*C56</f>
        <v>0</v>
      </c>
      <c r="G56" s="40"/>
      <c r="H56" s="82"/>
      <c r="I56" s="82"/>
      <c r="J56" s="82"/>
      <c r="K56" s="82"/>
      <c r="L56" s="82"/>
      <c r="M56" s="82"/>
      <c r="N56" s="82"/>
      <c r="O56" s="82"/>
      <c r="P56" s="82"/>
      <c r="Q56" s="82"/>
      <c r="R56" s="82"/>
      <c r="S56" s="82"/>
      <c r="T56" s="82"/>
      <c r="U56" s="82"/>
      <c r="V56" s="7"/>
    </row>
    <row r="57" spans="2:22" x14ac:dyDescent="0.25">
      <c r="B57" s="16" t="s">
        <v>16</v>
      </c>
      <c r="C57" s="17">
        <v>3500</v>
      </c>
      <c r="D57" s="45"/>
      <c r="E57" s="49"/>
      <c r="F57" s="40">
        <f t="shared" si="7"/>
        <v>0</v>
      </c>
      <c r="G57" s="40"/>
      <c r="H57" s="82"/>
      <c r="I57" s="82"/>
      <c r="J57" s="82"/>
      <c r="K57" s="82"/>
      <c r="L57" s="82"/>
      <c r="M57" s="82"/>
      <c r="N57" s="82"/>
      <c r="O57" s="82"/>
      <c r="P57" s="82"/>
      <c r="Q57" s="82"/>
      <c r="R57" s="82"/>
      <c r="S57" s="82"/>
      <c r="T57" s="82"/>
      <c r="U57" s="82"/>
      <c r="V57" s="7"/>
    </row>
    <row r="58" spans="2:22" x14ac:dyDescent="0.25">
      <c r="B58" s="18" t="s">
        <v>18</v>
      </c>
      <c r="C58" s="14">
        <v>8400</v>
      </c>
      <c r="D58" s="45"/>
      <c r="E58" s="49"/>
      <c r="F58" s="40">
        <f t="shared" si="7"/>
        <v>0</v>
      </c>
      <c r="G58" s="40"/>
      <c r="H58" s="82"/>
      <c r="I58" s="82"/>
      <c r="J58" s="82"/>
      <c r="K58" s="82"/>
      <c r="L58" s="82"/>
      <c r="M58" s="82"/>
      <c r="N58" s="82"/>
      <c r="O58" s="82"/>
      <c r="P58" s="82"/>
      <c r="Q58" s="82"/>
      <c r="R58" s="82"/>
      <c r="S58" s="82"/>
      <c r="T58" s="82"/>
      <c r="U58" s="82"/>
      <c r="V58" s="7"/>
    </row>
    <row r="59" spans="2:22" x14ac:dyDescent="0.25">
      <c r="B59" s="19" t="s">
        <v>17</v>
      </c>
      <c r="C59" s="14">
        <v>5800</v>
      </c>
      <c r="D59" s="45"/>
      <c r="E59" s="49"/>
      <c r="F59" s="40">
        <f t="shared" si="7"/>
        <v>0</v>
      </c>
      <c r="G59" s="40"/>
      <c r="H59" s="82"/>
      <c r="I59" s="82"/>
      <c r="J59" s="82"/>
      <c r="K59" s="82"/>
      <c r="L59" s="82"/>
      <c r="M59" s="82"/>
      <c r="N59" s="82"/>
      <c r="O59" s="82"/>
      <c r="P59" s="82"/>
      <c r="Q59" s="82"/>
      <c r="R59" s="82"/>
      <c r="S59" s="82"/>
      <c r="T59" s="82"/>
      <c r="U59" s="82"/>
      <c r="V59" s="7"/>
    </row>
    <row r="60" spans="2:22" x14ac:dyDescent="0.25">
      <c r="B60" s="19" t="s">
        <v>19</v>
      </c>
      <c r="C60" s="14">
        <v>5600</v>
      </c>
      <c r="D60" s="45"/>
      <c r="E60" s="49"/>
      <c r="F60" s="40">
        <f t="shared" si="7"/>
        <v>0</v>
      </c>
      <c r="G60" s="40"/>
      <c r="H60" s="82"/>
      <c r="I60" s="82"/>
      <c r="J60" s="82"/>
      <c r="K60" s="82"/>
      <c r="L60" s="82"/>
      <c r="M60" s="82"/>
      <c r="N60" s="82"/>
      <c r="O60" s="82"/>
      <c r="P60" s="82"/>
      <c r="Q60" s="82"/>
      <c r="R60" s="82"/>
      <c r="S60" s="82"/>
      <c r="T60" s="82"/>
      <c r="U60" s="82"/>
      <c r="V60" s="7"/>
    </row>
    <row r="61" spans="2:22" x14ac:dyDescent="0.25">
      <c r="B61" s="25" t="s">
        <v>6</v>
      </c>
      <c r="C61" s="14">
        <v>6500</v>
      </c>
      <c r="D61" s="45"/>
      <c r="E61" s="49"/>
      <c r="F61" s="40">
        <f t="shared" si="7"/>
        <v>0</v>
      </c>
      <c r="G61" s="40"/>
      <c r="H61" s="82"/>
      <c r="I61" s="82"/>
      <c r="J61" s="82"/>
      <c r="K61" s="82"/>
      <c r="L61" s="82"/>
      <c r="M61" s="82"/>
      <c r="N61" s="82"/>
      <c r="O61" s="82"/>
      <c r="P61" s="82"/>
      <c r="Q61" s="82"/>
      <c r="R61" s="82"/>
      <c r="S61" s="82"/>
      <c r="T61" s="82"/>
      <c r="U61" s="82"/>
      <c r="V61" s="7"/>
    </row>
    <row r="62" spans="2:22" x14ac:dyDescent="0.25">
      <c r="B62"/>
      <c r="C62" s="14"/>
      <c r="E62" s="49"/>
      <c r="F62" s="40"/>
      <c r="G62" s="40"/>
      <c r="H62" s="82"/>
      <c r="I62" s="82"/>
      <c r="J62" s="82"/>
      <c r="K62" s="82"/>
      <c r="L62" s="82"/>
      <c r="M62" s="82"/>
      <c r="N62" s="82"/>
      <c r="O62" s="82"/>
      <c r="P62" s="82"/>
      <c r="Q62" s="82"/>
      <c r="R62" s="82"/>
      <c r="S62" s="82"/>
      <c r="T62" s="82"/>
      <c r="U62" s="82"/>
      <c r="V62" s="7"/>
    </row>
    <row r="63" spans="2:22" x14ac:dyDescent="0.25">
      <c r="B63" s="24" t="s">
        <v>26</v>
      </c>
      <c r="C63" s="12">
        <v>185200</v>
      </c>
      <c r="D63" s="45"/>
      <c r="E63" s="49"/>
      <c r="F63" s="40">
        <f t="shared" si="0"/>
        <v>0</v>
      </c>
      <c r="G63" s="40"/>
      <c r="H63" s="82"/>
      <c r="I63" s="82"/>
      <c r="J63" s="82"/>
      <c r="K63" s="82"/>
      <c r="L63" s="82"/>
      <c r="M63" s="82"/>
      <c r="N63" s="82"/>
      <c r="O63" s="82"/>
      <c r="P63" s="82"/>
      <c r="Q63" s="82"/>
      <c r="R63" s="82"/>
      <c r="S63" s="82"/>
      <c r="T63" s="82"/>
      <c r="U63" s="82"/>
      <c r="V63" s="7"/>
    </row>
    <row r="64" spans="2:22" x14ac:dyDescent="0.25">
      <c r="B64" s="18" t="s">
        <v>92</v>
      </c>
      <c r="C64" s="14">
        <v>36000</v>
      </c>
      <c r="D64" s="45"/>
      <c r="E64" s="49"/>
      <c r="F64" s="40">
        <f t="shared" ref="F64:F65" si="8">D64*C64</f>
        <v>0</v>
      </c>
      <c r="G64" s="40"/>
      <c r="H64" s="82"/>
      <c r="I64" s="82"/>
      <c r="J64" s="82"/>
      <c r="K64" s="82"/>
      <c r="L64" s="82"/>
      <c r="M64" s="82"/>
      <c r="N64" s="82"/>
      <c r="O64" s="82"/>
      <c r="P64" s="82"/>
      <c r="Q64" s="82"/>
      <c r="R64" s="82"/>
      <c r="S64" s="82"/>
      <c r="T64" s="82"/>
      <c r="U64" s="82"/>
      <c r="V64" s="7"/>
    </row>
    <row r="65" spans="2:22" x14ac:dyDescent="0.25">
      <c r="B65" s="18" t="s">
        <v>14</v>
      </c>
      <c r="C65" s="14">
        <v>790</v>
      </c>
      <c r="D65" s="45"/>
      <c r="E65" s="49"/>
      <c r="F65" s="40">
        <f t="shared" si="8"/>
        <v>0</v>
      </c>
      <c r="G65" s="40"/>
      <c r="H65" s="82"/>
      <c r="I65" s="82"/>
      <c r="J65" s="82"/>
      <c r="K65" s="82"/>
      <c r="L65" s="82"/>
      <c r="M65" s="82"/>
      <c r="N65" s="82"/>
      <c r="O65" s="82"/>
      <c r="P65" s="82"/>
      <c r="Q65" s="82"/>
      <c r="R65" s="82"/>
      <c r="S65" s="82"/>
      <c r="T65" s="82"/>
      <c r="U65" s="82"/>
      <c r="V65" s="7"/>
    </row>
    <row r="66" spans="2:22" x14ac:dyDescent="0.25">
      <c r="B66" s="18" t="s">
        <v>16</v>
      </c>
      <c r="C66" s="17">
        <v>7500</v>
      </c>
      <c r="D66" s="45"/>
      <c r="E66" s="49"/>
      <c r="F66" s="40">
        <f t="shared" si="0"/>
        <v>0</v>
      </c>
      <c r="G66" s="40"/>
      <c r="H66" s="82"/>
      <c r="I66" s="82"/>
      <c r="J66" s="82"/>
      <c r="K66" s="82"/>
      <c r="L66" s="82"/>
      <c r="M66" s="82"/>
      <c r="N66" s="82"/>
      <c r="O66" s="82"/>
      <c r="P66" s="82"/>
      <c r="Q66" s="82"/>
      <c r="R66" s="82"/>
      <c r="S66" s="82"/>
      <c r="T66" s="82"/>
      <c r="U66" s="82"/>
      <c r="V66" s="7"/>
    </row>
    <row r="67" spans="2:22" x14ac:dyDescent="0.25">
      <c r="B67" s="18" t="s">
        <v>18</v>
      </c>
      <c r="C67" s="14">
        <v>11400</v>
      </c>
      <c r="D67" s="45"/>
      <c r="E67" s="49"/>
      <c r="F67" s="40">
        <f t="shared" si="0"/>
        <v>0</v>
      </c>
      <c r="G67" s="40"/>
      <c r="H67" s="82"/>
      <c r="I67" s="82"/>
      <c r="J67" s="82"/>
      <c r="K67" s="82"/>
      <c r="L67" s="82"/>
      <c r="M67" s="82"/>
      <c r="N67" s="82"/>
      <c r="O67" s="82"/>
      <c r="P67" s="82"/>
      <c r="Q67" s="82"/>
      <c r="R67" s="82"/>
      <c r="S67" s="82"/>
      <c r="T67" s="82"/>
      <c r="U67" s="82"/>
      <c r="V67" s="7"/>
    </row>
    <row r="68" spans="2:22" x14ac:dyDescent="0.25">
      <c r="B68" s="25" t="s">
        <v>17</v>
      </c>
      <c r="C68" s="14">
        <v>6800</v>
      </c>
      <c r="D68" s="45"/>
      <c r="E68" s="49"/>
      <c r="F68" s="40">
        <f t="shared" si="0"/>
        <v>0</v>
      </c>
      <c r="G68" s="40"/>
      <c r="H68" s="82"/>
      <c r="I68" s="82"/>
      <c r="J68" s="82"/>
      <c r="K68" s="82"/>
      <c r="L68" s="82"/>
      <c r="M68" s="82"/>
      <c r="N68" s="82"/>
      <c r="O68" s="82"/>
      <c r="P68" s="82"/>
      <c r="Q68" s="82"/>
      <c r="R68" s="82"/>
      <c r="S68" s="82"/>
      <c r="T68" s="82"/>
      <c r="U68" s="82"/>
      <c r="V68" s="7"/>
    </row>
    <row r="69" spans="2:22" x14ac:dyDescent="0.25">
      <c r="B69"/>
      <c r="C69" s="14"/>
      <c r="E69" s="49"/>
      <c r="F69" s="40"/>
      <c r="G69" s="40"/>
      <c r="H69" s="82"/>
      <c r="I69" s="82"/>
      <c r="J69" s="82"/>
      <c r="K69" s="82"/>
      <c r="L69" s="82"/>
      <c r="M69" s="82"/>
      <c r="N69" s="82"/>
      <c r="O69" s="82"/>
      <c r="P69" s="82"/>
      <c r="Q69" s="82"/>
      <c r="R69" s="82"/>
      <c r="S69" s="82"/>
      <c r="T69" s="82"/>
      <c r="U69" s="82"/>
      <c r="V69" s="7"/>
    </row>
    <row r="70" spans="2:22" x14ac:dyDescent="0.25">
      <c r="B70" s="26" t="s">
        <v>23</v>
      </c>
      <c r="C70" s="12">
        <v>186900</v>
      </c>
      <c r="D70" s="45"/>
      <c r="E70" s="49"/>
      <c r="F70" s="40">
        <f t="shared" si="0"/>
        <v>0</v>
      </c>
      <c r="G70" s="40"/>
      <c r="H70" s="82"/>
      <c r="I70" s="82"/>
      <c r="J70" s="82"/>
      <c r="K70" s="82"/>
      <c r="L70" s="82"/>
      <c r="M70" s="82"/>
      <c r="N70" s="82"/>
      <c r="O70" s="82"/>
      <c r="P70" s="82"/>
      <c r="Q70" s="82"/>
      <c r="R70" s="82"/>
      <c r="S70" s="82"/>
      <c r="T70" s="82"/>
      <c r="U70" s="82"/>
      <c r="V70" s="7"/>
    </row>
    <row r="71" spans="2:22" x14ac:dyDescent="0.25">
      <c r="B71" s="16" t="s">
        <v>15</v>
      </c>
      <c r="C71" s="14">
        <v>3190</v>
      </c>
      <c r="D71" s="45"/>
      <c r="E71" s="49"/>
      <c r="F71" s="40">
        <f t="shared" si="0"/>
        <v>0</v>
      </c>
      <c r="G71" s="40"/>
      <c r="H71" s="82"/>
      <c r="I71" s="82"/>
      <c r="J71" s="82"/>
      <c r="K71" s="82"/>
      <c r="L71" s="82"/>
      <c r="M71" s="82"/>
      <c r="N71" s="82"/>
      <c r="O71" s="82"/>
      <c r="P71" s="82"/>
      <c r="Q71" s="82"/>
      <c r="R71" s="82"/>
      <c r="S71" s="82"/>
      <c r="T71" s="82"/>
      <c r="U71" s="82"/>
      <c r="V71" s="7"/>
    </row>
    <row r="72" spans="2:22" x14ac:dyDescent="0.25">
      <c r="B72" s="27" t="s">
        <v>28</v>
      </c>
      <c r="C72" s="14">
        <v>16600</v>
      </c>
      <c r="D72" s="45"/>
      <c r="E72" s="49"/>
      <c r="F72" s="40">
        <f t="shared" si="0"/>
        <v>0</v>
      </c>
      <c r="G72" s="40"/>
      <c r="H72" s="82"/>
      <c r="I72" s="82"/>
      <c r="J72" s="82"/>
      <c r="K72" s="82"/>
      <c r="L72" s="82"/>
      <c r="M72" s="82"/>
      <c r="N72" s="82"/>
      <c r="O72" s="82"/>
      <c r="P72" s="82"/>
      <c r="Q72" s="82"/>
      <c r="R72" s="82"/>
      <c r="S72" s="82"/>
      <c r="T72" s="82"/>
      <c r="U72" s="82"/>
      <c r="V72" s="7"/>
    </row>
    <row r="73" spans="2:22" x14ac:dyDescent="0.25">
      <c r="B73" s="22"/>
      <c r="C73" s="14"/>
      <c r="E73" s="49"/>
      <c r="F73" s="40"/>
      <c r="G73" s="40"/>
      <c r="H73" s="82"/>
      <c r="I73" s="82"/>
      <c r="J73" s="82"/>
      <c r="K73" s="82"/>
      <c r="L73" s="82"/>
      <c r="M73" s="82"/>
      <c r="N73" s="82"/>
      <c r="O73" s="82"/>
      <c r="P73" s="82"/>
      <c r="Q73" s="82"/>
      <c r="R73" s="82"/>
      <c r="S73" s="82"/>
      <c r="T73" s="82"/>
      <c r="U73" s="82"/>
      <c r="V73" s="7"/>
    </row>
    <row r="74" spans="2:22" x14ac:dyDescent="0.25">
      <c r="B74" s="26" t="s">
        <v>22</v>
      </c>
      <c r="C74" s="12">
        <v>177400</v>
      </c>
      <c r="D74" s="45"/>
      <c r="E74" s="49"/>
      <c r="F74" s="40">
        <f t="shared" si="0"/>
        <v>0</v>
      </c>
      <c r="G74" s="40"/>
      <c r="H74" s="82"/>
      <c r="I74" s="82"/>
      <c r="J74" s="82"/>
      <c r="K74" s="82"/>
      <c r="L74" s="82"/>
      <c r="M74" s="82"/>
      <c r="N74" s="82"/>
      <c r="O74" s="82"/>
      <c r="P74" s="82"/>
      <c r="Q74" s="82"/>
      <c r="R74" s="82"/>
      <c r="S74" s="82"/>
      <c r="T74" s="82"/>
      <c r="U74" s="82"/>
      <c r="V74" s="7"/>
    </row>
    <row r="75" spans="2:22" x14ac:dyDescent="0.25">
      <c r="B75" s="10"/>
      <c r="C75" s="12"/>
      <c r="E75" s="49"/>
      <c r="F75" s="40"/>
      <c r="G75" s="40"/>
      <c r="H75" s="82"/>
      <c r="I75" s="82"/>
      <c r="J75" s="82"/>
      <c r="K75" s="82"/>
      <c r="L75" s="82"/>
      <c r="M75" s="82"/>
      <c r="N75" s="82"/>
      <c r="O75" s="82"/>
      <c r="P75" s="82"/>
      <c r="Q75" s="82"/>
      <c r="R75" s="82"/>
      <c r="S75" s="82"/>
      <c r="T75" s="82"/>
      <c r="U75" s="82"/>
      <c r="V75" s="7"/>
    </row>
    <row r="76" spans="2:22" x14ac:dyDescent="0.25">
      <c r="B76" s="26" t="s">
        <v>35</v>
      </c>
      <c r="C76" s="12">
        <v>147800</v>
      </c>
      <c r="D76" s="45"/>
      <c r="E76" s="49"/>
      <c r="F76" s="40">
        <f t="shared" ref="F76:F80" si="9">D76*C76</f>
        <v>0</v>
      </c>
      <c r="G76" s="40"/>
      <c r="H76" s="82"/>
      <c r="I76" s="82"/>
      <c r="J76" s="82"/>
      <c r="K76" s="82"/>
      <c r="L76" s="82"/>
      <c r="M76" s="82"/>
      <c r="N76" s="82"/>
      <c r="O76" s="82"/>
      <c r="P76" s="82"/>
      <c r="Q76" s="82"/>
      <c r="R76" s="82"/>
      <c r="S76" s="82"/>
      <c r="T76" s="82"/>
      <c r="U76" s="82"/>
      <c r="V76" s="7"/>
    </row>
    <row r="77" spans="2:22" x14ac:dyDescent="0.25">
      <c r="B77" s="28" t="s">
        <v>34</v>
      </c>
      <c r="C77" s="14">
        <v>9800</v>
      </c>
      <c r="D77" s="45"/>
      <c r="E77" s="49"/>
      <c r="F77" s="40">
        <f t="shared" si="9"/>
        <v>0</v>
      </c>
      <c r="G77" s="40"/>
      <c r="H77" s="82"/>
      <c r="I77" s="82"/>
      <c r="J77" s="82"/>
      <c r="K77" s="82"/>
      <c r="L77" s="82"/>
      <c r="M77" s="82"/>
      <c r="N77" s="82"/>
      <c r="O77" s="82"/>
      <c r="P77" s="82"/>
      <c r="Q77" s="82"/>
      <c r="R77" s="82"/>
      <c r="S77" s="82"/>
      <c r="T77" s="82"/>
      <c r="U77" s="82"/>
      <c r="V77" s="7"/>
    </row>
    <row r="78" spans="2:22" x14ac:dyDescent="0.25">
      <c r="B78" s="18" t="s">
        <v>14</v>
      </c>
      <c r="C78" s="14">
        <v>790</v>
      </c>
      <c r="D78" s="45"/>
      <c r="E78" s="49"/>
      <c r="F78" s="40">
        <f t="shared" si="9"/>
        <v>0</v>
      </c>
      <c r="G78" s="40"/>
      <c r="H78" s="82"/>
      <c r="I78" s="82"/>
      <c r="J78" s="82"/>
      <c r="K78" s="82"/>
      <c r="L78" s="82"/>
      <c r="M78" s="82"/>
      <c r="N78" s="82"/>
      <c r="O78" s="82"/>
      <c r="P78" s="82"/>
      <c r="Q78" s="82"/>
      <c r="R78" s="82"/>
      <c r="S78" s="82"/>
      <c r="T78" s="82"/>
      <c r="U78" s="82"/>
      <c r="V78" s="7"/>
    </row>
    <row r="79" spans="2:22" x14ac:dyDescent="0.25">
      <c r="B79" s="25" t="s">
        <v>27</v>
      </c>
      <c r="C79" s="14">
        <v>39700</v>
      </c>
      <c r="D79" s="45"/>
      <c r="E79" s="49"/>
      <c r="F79" s="40">
        <f t="shared" si="9"/>
        <v>0</v>
      </c>
      <c r="G79" s="40"/>
      <c r="H79" s="82"/>
      <c r="I79" s="82"/>
      <c r="J79" s="82"/>
      <c r="K79" s="82"/>
      <c r="L79" s="82"/>
      <c r="M79" s="82"/>
      <c r="N79" s="82"/>
      <c r="O79" s="82"/>
      <c r="P79" s="82"/>
      <c r="Q79" s="82"/>
      <c r="R79" s="82"/>
      <c r="S79" s="82"/>
      <c r="T79" s="82"/>
      <c r="U79" s="82"/>
      <c r="V79" s="7"/>
    </row>
    <row r="80" spans="2:22" x14ac:dyDescent="0.25">
      <c r="B80" s="29" t="s">
        <v>9</v>
      </c>
      <c r="C80" s="14">
        <v>27500</v>
      </c>
      <c r="D80" s="45"/>
      <c r="E80" s="49"/>
      <c r="F80" s="40">
        <f t="shared" si="9"/>
        <v>0</v>
      </c>
      <c r="G80" s="40"/>
      <c r="H80" s="82"/>
      <c r="I80" s="82"/>
      <c r="J80" s="82"/>
      <c r="K80" s="82"/>
      <c r="L80" s="82"/>
      <c r="M80" s="82"/>
      <c r="N80" s="82"/>
      <c r="O80" s="82"/>
      <c r="P80" s="82"/>
      <c r="Q80" s="82"/>
      <c r="R80" s="82"/>
      <c r="S80" s="82"/>
      <c r="T80" s="82"/>
      <c r="U80" s="82"/>
      <c r="V80" s="7"/>
    </row>
    <row r="81" spans="2:22" x14ac:dyDescent="0.25">
      <c r="B81" s="10"/>
      <c r="C81" s="12"/>
      <c r="E81" s="49"/>
      <c r="F81" s="40"/>
      <c r="G81" s="40"/>
      <c r="H81" s="82"/>
      <c r="I81" s="82"/>
      <c r="J81" s="82"/>
      <c r="K81" s="82"/>
      <c r="L81" s="82"/>
      <c r="M81" s="82"/>
      <c r="N81" s="82"/>
      <c r="O81" s="82"/>
      <c r="P81" s="82"/>
      <c r="Q81" s="82"/>
      <c r="R81" s="82"/>
      <c r="S81" s="82"/>
      <c r="T81" s="82"/>
      <c r="U81" s="82"/>
      <c r="V81" s="7"/>
    </row>
    <row r="82" spans="2:22" x14ac:dyDescent="0.25">
      <c r="B82" s="26" t="s">
        <v>66</v>
      </c>
      <c r="C82" s="12">
        <v>168900</v>
      </c>
      <c r="D82" s="45"/>
      <c r="E82" s="49"/>
      <c r="F82" s="40">
        <f t="shared" ref="F82:F91" si="10">D82*C82</f>
        <v>0</v>
      </c>
      <c r="G82" s="40"/>
      <c r="H82" s="82"/>
      <c r="I82" s="82"/>
      <c r="J82" s="82"/>
      <c r="K82" s="82"/>
      <c r="L82" s="82"/>
      <c r="M82" s="82"/>
      <c r="N82" s="82"/>
      <c r="O82" s="82"/>
      <c r="P82" s="82"/>
      <c r="Q82" s="82"/>
      <c r="R82" s="82"/>
      <c r="S82" s="82"/>
      <c r="T82" s="82"/>
      <c r="U82" s="82"/>
      <c r="V82" s="7"/>
    </row>
    <row r="83" spans="2:22" x14ac:dyDescent="0.25">
      <c r="B83" s="28" t="s">
        <v>67</v>
      </c>
      <c r="C83" s="14">
        <v>13400</v>
      </c>
      <c r="D83" s="45"/>
      <c r="E83" s="49"/>
      <c r="F83" s="40">
        <f t="shared" ref="F83:F85" si="11">D83*C83</f>
        <v>0</v>
      </c>
      <c r="G83" s="40"/>
      <c r="H83" s="82"/>
      <c r="I83" s="82"/>
      <c r="J83" s="82"/>
      <c r="K83" s="82"/>
      <c r="L83" s="82"/>
      <c r="M83" s="82"/>
      <c r="N83" s="82"/>
      <c r="O83" s="82"/>
      <c r="P83" s="82"/>
      <c r="Q83" s="82"/>
      <c r="R83" s="82"/>
      <c r="S83" s="82"/>
      <c r="T83" s="82"/>
      <c r="U83" s="82"/>
      <c r="V83" s="7"/>
    </row>
    <row r="84" spans="2:22" x14ac:dyDescent="0.25">
      <c r="B84" s="18" t="s">
        <v>92</v>
      </c>
      <c r="C84" s="14">
        <v>36000</v>
      </c>
      <c r="D84" s="45"/>
      <c r="E84" s="49"/>
      <c r="F84" s="40">
        <f t="shared" si="11"/>
        <v>0</v>
      </c>
      <c r="G84" s="40"/>
      <c r="H84" s="82"/>
      <c r="I84" s="82"/>
      <c r="J84" s="82"/>
      <c r="K84" s="82"/>
      <c r="L84" s="82"/>
      <c r="M84" s="82"/>
      <c r="N84" s="82"/>
      <c r="O84" s="82"/>
      <c r="P84" s="82"/>
      <c r="Q84" s="82"/>
      <c r="R84" s="82"/>
      <c r="S84" s="82"/>
      <c r="T84" s="82"/>
      <c r="U84" s="82"/>
      <c r="V84" s="7"/>
    </row>
    <row r="85" spans="2:22" x14ac:dyDescent="0.25">
      <c r="B85" s="19" t="s">
        <v>27</v>
      </c>
      <c r="C85" s="14">
        <v>36700</v>
      </c>
      <c r="D85" s="45"/>
      <c r="E85" s="49"/>
      <c r="F85" s="40">
        <f t="shared" si="11"/>
        <v>0</v>
      </c>
      <c r="G85" s="40"/>
      <c r="H85" s="82"/>
      <c r="I85" s="82"/>
      <c r="J85" s="82"/>
      <c r="K85" s="82"/>
      <c r="L85" s="82"/>
      <c r="M85" s="82"/>
      <c r="N85" s="82"/>
      <c r="O85" s="82"/>
      <c r="P85" s="82"/>
      <c r="Q85" s="82"/>
      <c r="R85" s="82"/>
      <c r="S85" s="82"/>
      <c r="T85" s="82"/>
      <c r="U85" s="82"/>
      <c r="V85" s="7"/>
    </row>
    <row r="86" spans="2:22" x14ac:dyDescent="0.25">
      <c r="B86" s="19" t="s">
        <v>34</v>
      </c>
      <c r="C86" s="14">
        <v>9800</v>
      </c>
      <c r="D86" s="45"/>
      <c r="E86" s="49"/>
      <c r="F86" s="40">
        <f t="shared" si="10"/>
        <v>0</v>
      </c>
      <c r="G86" s="40"/>
      <c r="H86" s="82"/>
      <c r="I86" s="82"/>
      <c r="J86" s="82"/>
      <c r="K86" s="82"/>
      <c r="L86" s="82"/>
      <c r="M86" s="82"/>
      <c r="N86" s="82"/>
      <c r="O86" s="82"/>
      <c r="P86" s="82"/>
      <c r="Q86" s="82"/>
      <c r="R86" s="82"/>
      <c r="S86" s="82"/>
      <c r="T86" s="82"/>
      <c r="U86" s="82"/>
      <c r="V86" s="7"/>
    </row>
    <row r="87" spans="2:22" x14ac:dyDescent="0.25">
      <c r="B87" s="18" t="s">
        <v>14</v>
      </c>
      <c r="C87" s="14">
        <v>790</v>
      </c>
      <c r="D87" s="45"/>
      <c r="E87" s="49"/>
      <c r="F87" s="40">
        <f t="shared" ref="F87:F88" si="12">D87*C87</f>
        <v>0</v>
      </c>
      <c r="G87" s="40"/>
      <c r="H87" s="82"/>
      <c r="I87" s="82"/>
      <c r="J87" s="82"/>
      <c r="K87" s="82"/>
      <c r="L87" s="82"/>
      <c r="M87" s="82"/>
      <c r="N87" s="82"/>
      <c r="O87" s="82"/>
      <c r="P87" s="82"/>
      <c r="Q87" s="82"/>
      <c r="R87" s="82"/>
      <c r="S87" s="82"/>
      <c r="T87" s="82"/>
      <c r="U87" s="82"/>
      <c r="V87" s="7"/>
    </row>
    <row r="88" spans="2:22" x14ac:dyDescent="0.25">
      <c r="B88" s="19" t="s">
        <v>68</v>
      </c>
      <c r="C88" s="14">
        <v>5200</v>
      </c>
      <c r="D88" s="45"/>
      <c r="E88" s="49"/>
      <c r="F88" s="40">
        <f t="shared" si="12"/>
        <v>0</v>
      </c>
      <c r="G88" s="40"/>
      <c r="H88" s="82"/>
      <c r="I88" s="82"/>
      <c r="J88" s="82"/>
      <c r="K88" s="82"/>
      <c r="L88" s="82"/>
      <c r="M88" s="82"/>
      <c r="N88" s="82"/>
      <c r="O88" s="82"/>
      <c r="P88" s="82"/>
      <c r="Q88" s="82"/>
      <c r="R88" s="82"/>
      <c r="S88" s="82"/>
      <c r="T88" s="82"/>
      <c r="U88" s="82"/>
      <c r="V88" s="7"/>
    </row>
    <row r="89" spans="2:22" x14ac:dyDescent="0.25">
      <c r="B89" s="18" t="s">
        <v>69</v>
      </c>
      <c r="C89" s="14">
        <v>10600</v>
      </c>
      <c r="D89" s="45"/>
      <c r="E89" s="49"/>
      <c r="F89" s="40">
        <f t="shared" si="10"/>
        <v>0</v>
      </c>
      <c r="G89" s="40"/>
      <c r="H89" s="82"/>
      <c r="I89" s="82"/>
      <c r="J89" s="82"/>
      <c r="K89" s="82"/>
      <c r="L89" s="82"/>
      <c r="M89" s="82"/>
      <c r="N89" s="82"/>
      <c r="O89" s="82"/>
      <c r="P89" s="82"/>
      <c r="Q89" s="82"/>
      <c r="R89" s="82"/>
      <c r="S89" s="82"/>
      <c r="T89" s="82"/>
      <c r="U89" s="82"/>
      <c r="V89" s="7"/>
    </row>
    <row r="90" spans="2:22" x14ac:dyDescent="0.25">
      <c r="B90" s="18" t="s">
        <v>11</v>
      </c>
      <c r="C90" s="14">
        <v>6950</v>
      </c>
      <c r="D90" s="45"/>
      <c r="E90" s="49"/>
      <c r="F90" s="40">
        <f t="shared" si="10"/>
        <v>0</v>
      </c>
      <c r="G90" s="40"/>
      <c r="H90" s="82"/>
      <c r="I90" s="82"/>
      <c r="J90" s="82"/>
      <c r="K90" s="82"/>
      <c r="L90" s="82"/>
      <c r="M90" s="82"/>
      <c r="N90" s="82"/>
      <c r="O90" s="82"/>
      <c r="P90" s="82"/>
      <c r="Q90" s="82"/>
      <c r="R90" s="82"/>
      <c r="S90" s="82"/>
      <c r="T90" s="82"/>
      <c r="U90" s="82"/>
      <c r="V90" s="7"/>
    </row>
    <row r="91" spans="2:22" x14ac:dyDescent="0.25">
      <c r="B91" s="21" t="s">
        <v>9</v>
      </c>
      <c r="C91" s="14">
        <v>27500</v>
      </c>
      <c r="D91" s="45"/>
      <c r="E91" s="49"/>
      <c r="F91" s="40">
        <f t="shared" si="10"/>
        <v>0</v>
      </c>
      <c r="G91" s="40"/>
      <c r="H91" s="82"/>
      <c r="I91" s="82"/>
      <c r="J91" s="82"/>
      <c r="K91" s="82"/>
      <c r="L91" s="82"/>
      <c r="M91" s="82"/>
      <c r="N91" s="82"/>
      <c r="O91" s="82"/>
      <c r="P91" s="82"/>
      <c r="Q91" s="82"/>
      <c r="R91" s="82"/>
      <c r="S91" s="82"/>
      <c r="T91" s="82"/>
      <c r="U91" s="82"/>
      <c r="V91" s="7"/>
    </row>
    <row r="92" spans="2:22" x14ac:dyDescent="0.25">
      <c r="B92" s="81" t="s">
        <v>64</v>
      </c>
      <c r="C92" s="81"/>
      <c r="D92" s="81"/>
      <c r="E92" s="67">
        <f>SUM(F27:F91)</f>
        <v>0</v>
      </c>
      <c r="F92" s="40"/>
      <c r="G92" s="40"/>
      <c r="H92" s="82"/>
      <c r="I92" s="82"/>
      <c r="J92" s="82"/>
      <c r="K92" s="82"/>
      <c r="L92" s="82"/>
      <c r="M92" s="82"/>
      <c r="N92" s="82"/>
      <c r="O92" s="82"/>
      <c r="P92" s="82"/>
      <c r="Q92" s="82"/>
      <c r="R92" s="82"/>
      <c r="S92" s="82"/>
      <c r="T92" s="82"/>
      <c r="U92" s="82"/>
      <c r="V92" s="7"/>
    </row>
    <row r="93" spans="2:22" x14ac:dyDescent="0.25">
      <c r="B93" s="50"/>
      <c r="C93" s="50"/>
      <c r="D93" s="50"/>
      <c r="E93" s="49"/>
      <c r="F93" s="40"/>
      <c r="G93" s="40"/>
      <c r="H93" s="82"/>
      <c r="I93" s="82"/>
      <c r="J93" s="82"/>
      <c r="K93" s="82"/>
      <c r="L93" s="82"/>
      <c r="M93" s="82"/>
      <c r="N93" s="82"/>
      <c r="O93" s="82"/>
      <c r="P93" s="82"/>
      <c r="Q93" s="82"/>
      <c r="R93" s="82"/>
      <c r="S93" s="82"/>
      <c r="T93" s="82"/>
      <c r="U93" s="82"/>
      <c r="V93" s="7"/>
    </row>
    <row r="94" spans="2:22" x14ac:dyDescent="0.25">
      <c r="B94" s="30" t="s">
        <v>48</v>
      </c>
      <c r="C94" s="14"/>
      <c r="E94" s="49"/>
      <c r="F94" s="40"/>
      <c r="G94" s="40"/>
      <c r="H94" s="82"/>
      <c r="I94" s="82"/>
      <c r="J94" s="82"/>
      <c r="K94" s="82"/>
      <c r="L94" s="82"/>
      <c r="M94" s="82"/>
      <c r="N94" s="82"/>
      <c r="O94" s="82"/>
      <c r="P94" s="82"/>
      <c r="Q94" s="82"/>
      <c r="R94" s="82"/>
      <c r="S94" s="82"/>
      <c r="T94" s="82"/>
      <c r="U94" s="82"/>
      <c r="V94" s="7"/>
    </row>
    <row r="95" spans="2:22" x14ac:dyDescent="0.25">
      <c r="B95" s="18" t="s">
        <v>10</v>
      </c>
      <c r="C95" s="14">
        <v>18500</v>
      </c>
      <c r="D95" s="45"/>
      <c r="E95" s="49"/>
      <c r="F95" s="40">
        <f t="shared" si="0"/>
        <v>0</v>
      </c>
      <c r="G95" s="40"/>
      <c r="H95" s="82"/>
      <c r="I95" s="82"/>
      <c r="J95" s="82"/>
      <c r="K95" s="82"/>
      <c r="L95" s="82"/>
      <c r="M95" s="82"/>
      <c r="N95" s="82"/>
      <c r="O95" s="82"/>
      <c r="P95" s="82"/>
      <c r="Q95" s="82"/>
      <c r="R95" s="82"/>
      <c r="S95" s="82"/>
      <c r="T95" s="82"/>
      <c r="U95" s="82"/>
      <c r="V95" s="7"/>
    </row>
    <row r="96" spans="2:22" x14ac:dyDescent="0.25">
      <c r="B96" s="31" t="s">
        <v>62</v>
      </c>
      <c r="C96" s="14">
        <v>18500</v>
      </c>
      <c r="D96" s="45"/>
      <c r="E96" s="49"/>
      <c r="F96" s="40">
        <f t="shared" si="0"/>
        <v>0</v>
      </c>
      <c r="G96" s="40"/>
      <c r="H96" s="82"/>
      <c r="I96" s="82"/>
      <c r="J96" s="82"/>
      <c r="K96" s="82"/>
      <c r="L96" s="82"/>
      <c r="M96" s="82"/>
      <c r="N96" s="82"/>
      <c r="O96" s="82"/>
      <c r="P96" s="82"/>
      <c r="Q96" s="82"/>
      <c r="R96" s="82"/>
      <c r="S96" s="82"/>
      <c r="T96" s="82"/>
      <c r="U96" s="82"/>
      <c r="V96" s="7"/>
    </row>
    <row r="97" spans="2:22" x14ac:dyDescent="0.25">
      <c r="B97" s="31" t="s">
        <v>55</v>
      </c>
      <c r="C97" s="14">
        <v>18500</v>
      </c>
      <c r="D97" s="45"/>
      <c r="E97" s="49"/>
      <c r="F97" s="40">
        <f t="shared" si="0"/>
        <v>0</v>
      </c>
      <c r="G97" s="40"/>
      <c r="H97" s="82"/>
      <c r="I97" s="82"/>
      <c r="J97" s="82"/>
      <c r="K97" s="82"/>
      <c r="L97" s="82"/>
      <c r="M97" s="82"/>
      <c r="N97" s="82"/>
      <c r="O97" s="82"/>
      <c r="P97" s="82"/>
      <c r="Q97" s="82"/>
      <c r="R97" s="82"/>
      <c r="S97" s="82"/>
      <c r="T97" s="82"/>
      <c r="U97" s="82"/>
      <c r="V97" s="7"/>
    </row>
    <row r="98" spans="2:22" x14ac:dyDescent="0.25">
      <c r="B98" s="18" t="s">
        <v>25</v>
      </c>
      <c r="C98" s="14">
        <v>160000</v>
      </c>
      <c r="D98" s="45"/>
      <c r="E98" s="49"/>
      <c r="F98" s="40">
        <f t="shared" si="0"/>
        <v>0</v>
      </c>
      <c r="G98" s="40"/>
      <c r="H98" s="82"/>
      <c r="I98" s="82"/>
      <c r="J98" s="82"/>
      <c r="K98" s="82"/>
      <c r="L98" s="82"/>
      <c r="M98" s="82"/>
      <c r="N98" s="82"/>
      <c r="O98" s="82"/>
      <c r="P98" s="82"/>
      <c r="Q98" s="82"/>
      <c r="R98" s="82"/>
      <c r="S98" s="82"/>
      <c r="T98" s="82"/>
      <c r="U98" s="82"/>
      <c r="V98" s="7"/>
    </row>
    <row r="99" spans="2:22" x14ac:dyDescent="0.25">
      <c r="B99" s="13" t="s">
        <v>54</v>
      </c>
      <c r="C99" s="14">
        <v>19500</v>
      </c>
      <c r="D99" s="45"/>
      <c r="E99" s="49"/>
      <c r="F99" s="40">
        <f t="shared" si="0"/>
        <v>0</v>
      </c>
      <c r="G99" s="40"/>
      <c r="H99" s="82"/>
      <c r="I99" s="82"/>
      <c r="J99" s="82"/>
      <c r="K99" s="82"/>
      <c r="L99" s="82"/>
      <c r="M99" s="82"/>
      <c r="N99" s="82"/>
      <c r="O99" s="82"/>
      <c r="P99" s="82"/>
      <c r="Q99" s="82"/>
      <c r="R99" s="82"/>
      <c r="S99" s="82"/>
      <c r="T99" s="82"/>
      <c r="U99" s="82"/>
      <c r="V99" s="7"/>
    </row>
    <row r="100" spans="2:22" x14ac:dyDescent="0.25">
      <c r="B100" s="79" t="s">
        <v>47</v>
      </c>
      <c r="C100" s="79"/>
      <c r="D100" s="79"/>
      <c r="E100" s="67">
        <f>SUM(F95:F99)</f>
        <v>0</v>
      </c>
      <c r="F100" s="40"/>
      <c r="G100" s="40"/>
      <c r="H100" s="82"/>
      <c r="I100" s="82"/>
      <c r="J100" s="82"/>
      <c r="K100" s="82"/>
      <c r="L100" s="82"/>
      <c r="M100" s="82"/>
      <c r="N100" s="82"/>
      <c r="O100" s="82"/>
      <c r="P100" s="82"/>
      <c r="Q100" s="82"/>
      <c r="R100" s="82"/>
      <c r="S100" s="82"/>
      <c r="T100" s="82"/>
      <c r="U100" s="82"/>
      <c r="V100" s="7"/>
    </row>
    <row r="101" spans="2:22" x14ac:dyDescent="0.25">
      <c r="B101" s="32"/>
      <c r="C101" s="14"/>
      <c r="E101" s="49"/>
      <c r="F101" s="40"/>
      <c r="G101" s="40"/>
      <c r="H101" s="82"/>
      <c r="I101" s="82"/>
      <c r="J101" s="82"/>
      <c r="K101" s="82"/>
      <c r="L101" s="82"/>
      <c r="M101" s="82"/>
      <c r="N101" s="82"/>
      <c r="O101" s="82"/>
      <c r="P101" s="82"/>
      <c r="Q101" s="82"/>
      <c r="R101" s="82"/>
      <c r="S101" s="82"/>
      <c r="T101" s="82"/>
      <c r="U101" s="82"/>
      <c r="V101" s="7"/>
    </row>
    <row r="102" spans="2:22" x14ac:dyDescent="0.25">
      <c r="B102" s="33" t="s">
        <v>5</v>
      </c>
      <c r="C102" s="14"/>
      <c r="E102" s="49"/>
      <c r="F102" s="40"/>
      <c r="G102" s="40"/>
      <c r="H102" s="82"/>
      <c r="I102" s="82"/>
      <c r="J102" s="82"/>
      <c r="K102" s="82"/>
      <c r="L102" s="82"/>
      <c r="M102" s="82"/>
      <c r="N102" s="82"/>
      <c r="O102" s="82"/>
      <c r="P102" s="82"/>
      <c r="Q102" s="82"/>
      <c r="R102" s="82"/>
      <c r="S102" s="82"/>
      <c r="T102" s="82"/>
      <c r="U102" s="82"/>
      <c r="V102" s="7"/>
    </row>
    <row r="103" spans="2:22" ht="43.5" customHeight="1" x14ac:dyDescent="0.25">
      <c r="B103" s="34" t="s">
        <v>4</v>
      </c>
      <c r="C103" s="14">
        <v>485000</v>
      </c>
      <c r="D103" s="64"/>
      <c r="E103" s="49"/>
      <c r="F103" s="41">
        <f t="shared" si="0"/>
        <v>0</v>
      </c>
      <c r="G103" s="41"/>
      <c r="H103" s="82"/>
      <c r="I103" s="82"/>
      <c r="J103" s="82"/>
      <c r="K103" s="82"/>
      <c r="L103" s="82"/>
      <c r="M103" s="82"/>
      <c r="N103" s="82"/>
      <c r="O103" s="82"/>
      <c r="P103" s="82"/>
      <c r="Q103" s="82"/>
      <c r="R103" s="82"/>
      <c r="S103" s="82"/>
      <c r="T103" s="82"/>
      <c r="U103" s="82"/>
      <c r="V103" s="7"/>
    </row>
    <row r="104" spans="2:22" x14ac:dyDescent="0.25">
      <c r="B104" s="35" t="s">
        <v>60</v>
      </c>
      <c r="C104" s="14">
        <v>4500</v>
      </c>
      <c r="D104" s="45"/>
      <c r="E104" s="49"/>
      <c r="F104" s="40">
        <f t="shared" si="0"/>
        <v>0</v>
      </c>
      <c r="G104" s="40"/>
      <c r="H104" s="82"/>
      <c r="I104" s="82"/>
      <c r="J104" s="82"/>
      <c r="K104" s="82"/>
      <c r="L104" s="82"/>
      <c r="M104" s="82"/>
      <c r="N104" s="82"/>
      <c r="O104" s="82"/>
      <c r="P104" s="82"/>
      <c r="Q104" s="82"/>
      <c r="R104" s="82"/>
      <c r="S104" s="82"/>
      <c r="T104" s="82"/>
      <c r="U104" s="82"/>
      <c r="V104" s="7"/>
    </row>
    <row r="105" spans="2:22" x14ac:dyDescent="0.25">
      <c r="B105" s="80" t="s">
        <v>49</v>
      </c>
      <c r="C105" s="80"/>
      <c r="D105" s="80"/>
      <c r="E105" s="67">
        <f>SUM(F103:F104)</f>
        <v>0</v>
      </c>
      <c r="F105" s="40"/>
      <c r="G105" s="40"/>
      <c r="H105" s="82"/>
      <c r="I105" s="82"/>
      <c r="J105" s="82"/>
      <c r="K105" s="82"/>
      <c r="L105" s="82"/>
      <c r="M105" s="82"/>
      <c r="N105" s="82"/>
      <c r="O105" s="82"/>
      <c r="P105" s="82"/>
      <c r="Q105" s="82"/>
      <c r="R105" s="82"/>
      <c r="S105" s="82"/>
      <c r="T105" s="82"/>
      <c r="U105" s="82"/>
      <c r="V105" s="7"/>
    </row>
    <row r="106" spans="2:22" x14ac:dyDescent="0.25">
      <c r="B106" s="36"/>
      <c r="C106" s="14"/>
      <c r="E106" s="49"/>
      <c r="F106" s="40"/>
      <c r="G106" s="40"/>
      <c r="H106" s="82"/>
      <c r="I106" s="82"/>
      <c r="J106" s="82"/>
      <c r="K106" s="82"/>
      <c r="L106" s="82"/>
      <c r="M106" s="82"/>
      <c r="N106" s="82"/>
      <c r="O106" s="82"/>
      <c r="P106" s="82"/>
      <c r="Q106" s="82"/>
      <c r="R106" s="82"/>
      <c r="S106" s="82"/>
      <c r="T106" s="82"/>
      <c r="U106" s="82"/>
      <c r="V106" s="7"/>
    </row>
    <row r="107" spans="2:22" x14ac:dyDescent="0.25">
      <c r="B107" s="83" t="s">
        <v>24</v>
      </c>
      <c r="C107" s="84"/>
      <c r="D107" s="84"/>
      <c r="E107" s="85"/>
      <c r="F107" s="54">
        <f>SUM(F4:F104)</f>
        <v>0</v>
      </c>
      <c r="G107" s="75"/>
      <c r="H107" s="82"/>
      <c r="I107" s="82"/>
      <c r="J107" s="82"/>
      <c r="K107" s="82"/>
      <c r="L107" s="82"/>
      <c r="M107" s="82"/>
      <c r="N107" s="82"/>
      <c r="O107" s="82"/>
      <c r="P107" s="82"/>
      <c r="Q107" s="82"/>
      <c r="R107" s="82"/>
      <c r="S107" s="82"/>
      <c r="T107" s="82"/>
      <c r="U107" s="82"/>
      <c r="V107" s="7"/>
    </row>
    <row r="108" spans="2:22" x14ac:dyDescent="0.25">
      <c r="B108"/>
      <c r="C108" s="9"/>
      <c r="E108" s="49"/>
      <c r="F108" s="40"/>
      <c r="G108" s="40"/>
      <c r="H108" s="82"/>
      <c r="I108" s="82"/>
      <c r="J108" s="82"/>
      <c r="K108" s="82"/>
      <c r="L108" s="82"/>
      <c r="M108" s="82"/>
      <c r="N108" s="82"/>
      <c r="O108" s="82"/>
      <c r="P108" s="82"/>
      <c r="Q108" s="82"/>
      <c r="R108" s="82"/>
      <c r="S108" s="82"/>
      <c r="T108" s="82"/>
      <c r="U108" s="82"/>
      <c r="V108" s="7"/>
    </row>
    <row r="109" spans="2:22" x14ac:dyDescent="0.25">
      <c r="B109" s="37" t="s">
        <v>56</v>
      </c>
      <c r="C109" s="9"/>
      <c r="E109" s="49"/>
      <c r="F109" s="40"/>
      <c r="G109" s="40"/>
      <c r="H109" s="82"/>
      <c r="I109" s="82"/>
      <c r="J109" s="82"/>
      <c r="K109" s="82"/>
      <c r="L109" s="82"/>
      <c r="M109" s="82"/>
      <c r="N109" s="82"/>
      <c r="O109" s="82"/>
      <c r="P109" s="82"/>
      <c r="Q109" s="82"/>
      <c r="R109" s="82"/>
      <c r="S109" s="82"/>
      <c r="T109" s="82"/>
      <c r="U109" s="82"/>
      <c r="V109" s="7"/>
    </row>
    <row r="110" spans="2:22" s="61" customFormat="1" ht="26.25" customHeight="1" x14ac:dyDescent="0.25">
      <c r="B110" s="62" t="s">
        <v>87</v>
      </c>
      <c r="C110" s="70">
        <v>0</v>
      </c>
      <c r="D110" s="57"/>
      <c r="E110" s="58"/>
      <c r="F110" s="59">
        <f>-F107*C110</f>
        <v>0</v>
      </c>
      <c r="G110" s="73"/>
      <c r="H110" s="82"/>
      <c r="I110" s="82"/>
      <c r="J110" s="82"/>
      <c r="K110" s="82"/>
      <c r="L110" s="82"/>
      <c r="M110" s="82"/>
      <c r="N110" s="82"/>
      <c r="O110" s="82"/>
      <c r="P110" s="82"/>
      <c r="Q110" s="82"/>
      <c r="R110" s="82"/>
      <c r="S110" s="82"/>
      <c r="T110" s="82"/>
      <c r="U110" s="82"/>
      <c r="V110" s="60"/>
    </row>
    <row r="111" spans="2:22" x14ac:dyDescent="0.25">
      <c r="B111" s="19" t="s">
        <v>36</v>
      </c>
      <c r="C111" s="63" cm="1">
        <f t="array" ref="C111">IF((_xlfn.IFS(F107&gt;8000000,15%,F107&gt;5000000,10%,F107&gt;2000000,5%,TRUE,0%)+C110)&lt; 30%,_xlfn.IFS(F107&gt;8000000,15%,F107&gt;5000000,10%,F107&gt;2000000,5%,TRUE,0%),30%-C110)</f>
        <v>0</v>
      </c>
      <c r="E111" s="49"/>
      <c r="F111" s="42">
        <f>-F107*C111</f>
        <v>0</v>
      </c>
      <c r="G111" s="74"/>
      <c r="H111" s="82"/>
      <c r="I111" s="82"/>
      <c r="J111" s="82"/>
      <c r="K111" s="82"/>
      <c r="L111" s="82"/>
      <c r="M111" s="82"/>
      <c r="N111" s="82"/>
      <c r="O111" s="82"/>
      <c r="P111" s="82"/>
      <c r="Q111" s="82"/>
      <c r="R111" s="82"/>
      <c r="S111" s="82"/>
      <c r="T111" s="82"/>
      <c r="U111" s="82"/>
    </row>
    <row r="112" spans="2:22" x14ac:dyDescent="0.25">
      <c r="B112" s="65" t="s">
        <v>70</v>
      </c>
      <c r="C112" s="9"/>
      <c r="E112" s="49"/>
      <c r="F112" s="40"/>
      <c r="G112" s="40"/>
      <c r="H112" s="82"/>
      <c r="I112" s="82"/>
      <c r="J112" s="82"/>
      <c r="K112" s="82"/>
      <c r="L112" s="82"/>
      <c r="M112" s="82"/>
      <c r="N112" s="82"/>
      <c r="O112" s="82"/>
      <c r="P112" s="82"/>
      <c r="Q112" s="82"/>
      <c r="R112" s="82"/>
      <c r="S112" s="82"/>
      <c r="T112" s="82"/>
      <c r="U112" s="82"/>
    </row>
    <row r="113" spans="2:21" x14ac:dyDescent="0.25">
      <c r="B113" s="65" t="s">
        <v>71</v>
      </c>
      <c r="C113" s="9"/>
      <c r="E113" s="49"/>
      <c r="F113" s="40"/>
      <c r="G113" s="40"/>
      <c r="H113" s="82"/>
      <c r="I113" s="82"/>
      <c r="J113" s="82"/>
      <c r="K113" s="82"/>
      <c r="L113" s="82"/>
      <c r="M113" s="82"/>
      <c r="N113" s="82"/>
      <c r="O113" s="82"/>
      <c r="P113" s="82"/>
      <c r="Q113" s="82"/>
      <c r="R113" s="82"/>
      <c r="S113" s="82"/>
      <c r="T113" s="82"/>
      <c r="U113" s="82"/>
    </row>
    <row r="114" spans="2:21" x14ac:dyDescent="0.25">
      <c r="B114" s="66" t="s">
        <v>72</v>
      </c>
      <c r="C114" s="9"/>
      <c r="E114" s="49"/>
      <c r="F114" s="40"/>
      <c r="G114" s="40"/>
      <c r="H114" s="82"/>
      <c r="I114" s="82"/>
      <c r="J114" s="82"/>
      <c r="K114" s="82"/>
      <c r="L114" s="82"/>
      <c r="M114" s="82"/>
      <c r="N114" s="82"/>
      <c r="O114" s="82"/>
      <c r="P114" s="82"/>
      <c r="Q114" s="82"/>
      <c r="R114" s="82"/>
      <c r="S114" s="82"/>
      <c r="T114" s="82"/>
      <c r="U114" s="82"/>
    </row>
    <row r="115" spans="2:21" x14ac:dyDescent="0.25">
      <c r="B115" s="56" t="s">
        <v>46</v>
      </c>
      <c r="C115" s="46">
        <v>0</v>
      </c>
      <c r="E115" s="49"/>
      <c r="F115" s="43">
        <f>F107*C115</f>
        <v>0</v>
      </c>
      <c r="G115" s="43"/>
      <c r="H115" s="82"/>
      <c r="I115" s="82"/>
      <c r="J115" s="82"/>
      <c r="K115" s="82"/>
      <c r="L115" s="82"/>
      <c r="M115" s="82"/>
      <c r="N115" s="82"/>
      <c r="O115" s="82"/>
      <c r="P115" s="82"/>
      <c r="Q115" s="82"/>
      <c r="R115" s="82"/>
      <c r="S115" s="82"/>
      <c r="T115" s="82"/>
      <c r="U115" s="82"/>
    </row>
    <row r="116" spans="2:21" x14ac:dyDescent="0.25">
      <c r="B116"/>
      <c r="C116" s="9"/>
      <c r="E116" s="49"/>
      <c r="F116" s="40"/>
      <c r="G116" s="40"/>
      <c r="H116" s="82"/>
      <c r="I116" s="82"/>
      <c r="J116" s="82"/>
      <c r="K116" s="82"/>
      <c r="L116" s="82"/>
      <c r="M116" s="82"/>
      <c r="N116" s="82"/>
      <c r="O116" s="82"/>
      <c r="P116" s="82"/>
      <c r="Q116" s="82"/>
      <c r="R116" s="82"/>
      <c r="S116" s="82"/>
      <c r="T116" s="82"/>
      <c r="U116" s="82"/>
    </row>
    <row r="117" spans="2:21" x14ac:dyDescent="0.25">
      <c r="B117" s="38" t="s">
        <v>3</v>
      </c>
      <c r="C117" s="14"/>
      <c r="E117" s="49"/>
      <c r="F117" s="40"/>
      <c r="G117" s="40"/>
      <c r="H117" s="82"/>
      <c r="I117" s="82"/>
      <c r="J117" s="82"/>
      <c r="K117" s="82"/>
      <c r="L117" s="82"/>
      <c r="M117" s="82"/>
      <c r="N117" s="82"/>
      <c r="O117" s="82"/>
      <c r="P117" s="82"/>
      <c r="Q117" s="82"/>
      <c r="R117" s="82"/>
      <c r="S117" s="82"/>
      <c r="T117" s="82"/>
      <c r="U117" s="82"/>
    </row>
    <row r="118" spans="2:21" x14ac:dyDescent="0.25">
      <c r="B118" s="18" t="s">
        <v>12</v>
      </c>
      <c r="C118" s="14">
        <v>177</v>
      </c>
      <c r="D118" s="68"/>
      <c r="E118" s="49"/>
      <c r="F118" s="40">
        <f>D118*C118</f>
        <v>0</v>
      </c>
      <c r="G118" s="40"/>
      <c r="H118" s="82"/>
      <c r="I118" s="82"/>
      <c r="J118" s="82"/>
      <c r="K118" s="82"/>
      <c r="L118" s="82"/>
      <c r="M118" s="82"/>
      <c r="N118" s="82"/>
      <c r="O118" s="82"/>
      <c r="P118" s="82"/>
      <c r="Q118" s="82"/>
      <c r="R118" s="82"/>
      <c r="S118" s="82"/>
      <c r="T118" s="82"/>
      <c r="U118" s="82"/>
    </row>
    <row r="119" spans="2:21" x14ac:dyDescent="0.25">
      <c r="B119" s="13" t="s">
        <v>57</v>
      </c>
      <c r="C119" s="9">
        <v>6200</v>
      </c>
      <c r="D119" s="69">
        <f>D118/65</f>
        <v>0</v>
      </c>
      <c r="E119" s="49"/>
      <c r="F119" s="40">
        <f>D119*C119</f>
        <v>0</v>
      </c>
      <c r="G119" s="40"/>
      <c r="H119" s="82"/>
      <c r="I119" s="82"/>
      <c r="J119" s="82"/>
      <c r="K119" s="82"/>
      <c r="L119" s="82"/>
      <c r="M119" s="82"/>
      <c r="N119" s="82"/>
      <c r="O119" s="82"/>
      <c r="P119" s="82"/>
      <c r="Q119" s="82"/>
      <c r="R119" s="82"/>
      <c r="S119" s="82"/>
      <c r="T119" s="82"/>
      <c r="U119" s="82"/>
    </row>
    <row r="120" spans="2:21" x14ac:dyDescent="0.25">
      <c r="B120" s="81" t="s">
        <v>50</v>
      </c>
      <c r="C120" s="81"/>
      <c r="D120" s="81"/>
      <c r="E120" s="49">
        <f>SUM(F118:F119)</f>
        <v>0</v>
      </c>
      <c r="F120" s="40"/>
      <c r="G120" s="40"/>
      <c r="H120" s="82"/>
      <c r="I120" s="82"/>
      <c r="J120" s="82"/>
      <c r="K120" s="82"/>
      <c r="L120" s="82"/>
      <c r="M120" s="82"/>
      <c r="N120" s="82"/>
      <c r="O120" s="82"/>
      <c r="P120" s="82"/>
      <c r="Q120" s="82"/>
      <c r="R120" s="82"/>
      <c r="S120" s="82"/>
      <c r="T120" s="82"/>
      <c r="U120" s="82"/>
    </row>
    <row r="121" spans="2:21" x14ac:dyDescent="0.25">
      <c r="B121" s="22"/>
      <c r="C121" s="9"/>
      <c r="E121" s="49"/>
      <c r="F121" s="40"/>
      <c r="G121" s="40"/>
      <c r="H121" s="82"/>
      <c r="I121" s="82"/>
      <c r="J121" s="82"/>
      <c r="K121" s="82"/>
      <c r="L121" s="82"/>
      <c r="M121" s="82"/>
      <c r="N121" s="82"/>
      <c r="O121" s="82"/>
      <c r="P121" s="82"/>
      <c r="Q121" s="82"/>
      <c r="R121" s="82"/>
      <c r="S121" s="82"/>
      <c r="T121" s="82"/>
      <c r="U121" s="82"/>
    </row>
    <row r="122" spans="2:21" x14ac:dyDescent="0.25">
      <c r="B122" s="47" t="s">
        <v>2</v>
      </c>
      <c r="C122" s="14"/>
      <c r="E122" s="49"/>
      <c r="F122" s="40"/>
      <c r="G122" s="40"/>
      <c r="H122" s="82"/>
      <c r="I122" s="82"/>
      <c r="J122" s="82"/>
      <c r="K122" s="82"/>
      <c r="L122" s="82"/>
      <c r="M122" s="82"/>
      <c r="N122" s="82"/>
      <c r="O122" s="82"/>
      <c r="P122" s="82"/>
      <c r="Q122" s="82"/>
      <c r="R122" s="82"/>
      <c r="S122" s="82"/>
      <c r="T122" s="82"/>
      <c r="U122" s="82"/>
    </row>
    <row r="123" spans="2:21" x14ac:dyDescent="0.25">
      <c r="B123" s="18" t="s">
        <v>38</v>
      </c>
      <c r="C123" s="14">
        <v>96500</v>
      </c>
      <c r="D123" s="45"/>
      <c r="E123" s="49"/>
      <c r="F123" s="40">
        <f>D123*C123</f>
        <v>0</v>
      </c>
      <c r="G123" s="40"/>
      <c r="H123" s="82"/>
      <c r="I123" s="82"/>
      <c r="J123" s="82"/>
      <c r="K123" s="82"/>
      <c r="L123" s="82"/>
      <c r="M123" s="82"/>
      <c r="N123" s="82"/>
      <c r="O123" s="82"/>
      <c r="P123" s="82"/>
      <c r="Q123" s="82"/>
      <c r="R123" s="82"/>
      <c r="S123" s="82"/>
      <c r="T123" s="82"/>
      <c r="U123" s="82"/>
    </row>
    <row r="124" spans="2:21" x14ac:dyDescent="0.25">
      <c r="B124" s="18" t="s">
        <v>30</v>
      </c>
      <c r="C124" s="14">
        <v>49000</v>
      </c>
      <c r="D124" s="45"/>
      <c r="E124" s="49"/>
      <c r="F124" s="40">
        <f>D124*C124</f>
        <v>0</v>
      </c>
      <c r="G124" s="40"/>
      <c r="H124" s="82"/>
      <c r="I124" s="82"/>
      <c r="J124" s="82"/>
      <c r="K124" s="82"/>
      <c r="L124" s="82"/>
      <c r="M124" s="82"/>
      <c r="N124" s="82"/>
      <c r="O124" s="82"/>
      <c r="P124" s="82"/>
      <c r="Q124" s="82"/>
      <c r="R124" s="82"/>
      <c r="S124" s="82"/>
      <c r="T124" s="82"/>
      <c r="U124" s="82"/>
    </row>
    <row r="125" spans="2:21" x14ac:dyDescent="0.25">
      <c r="B125" s="13" t="s">
        <v>31</v>
      </c>
      <c r="C125" s="9">
        <v>4500</v>
      </c>
      <c r="D125" s="45"/>
      <c r="E125" s="49"/>
      <c r="F125" s="40">
        <f>D125*C125</f>
        <v>0</v>
      </c>
      <c r="G125" s="40"/>
      <c r="H125" s="82"/>
      <c r="I125" s="82"/>
      <c r="J125" s="82"/>
      <c r="K125" s="82"/>
      <c r="L125" s="82"/>
      <c r="M125" s="82"/>
      <c r="N125" s="82"/>
      <c r="O125" s="82"/>
      <c r="P125" s="82"/>
      <c r="Q125" s="82"/>
      <c r="R125" s="82"/>
      <c r="S125" s="82"/>
      <c r="T125" s="82"/>
      <c r="U125" s="82"/>
    </row>
    <row r="126" spans="2:21" x14ac:dyDescent="0.25">
      <c r="B126" s="81" t="s">
        <v>51</v>
      </c>
      <c r="C126" s="81"/>
      <c r="D126" s="81"/>
      <c r="E126" s="49">
        <f>SUM(F123:F125)</f>
        <v>0</v>
      </c>
      <c r="F126" s="40"/>
      <c r="G126" s="40"/>
      <c r="H126" s="82"/>
      <c r="I126" s="82"/>
      <c r="J126" s="82"/>
      <c r="K126" s="82"/>
      <c r="L126" s="82"/>
      <c r="M126" s="82"/>
      <c r="N126" s="82"/>
      <c r="O126" s="82"/>
      <c r="P126" s="82"/>
      <c r="Q126" s="82"/>
      <c r="R126" s="82"/>
      <c r="S126" s="82"/>
      <c r="T126" s="82"/>
      <c r="U126" s="82"/>
    </row>
    <row r="127" spans="2:21" x14ac:dyDescent="0.25">
      <c r="B127" s="22"/>
      <c r="C127" s="9"/>
      <c r="E127" s="49"/>
      <c r="F127" s="40"/>
      <c r="G127" s="40"/>
      <c r="H127" s="82"/>
      <c r="I127" s="82"/>
      <c r="J127" s="82"/>
      <c r="K127" s="82"/>
      <c r="L127" s="82"/>
      <c r="M127" s="82"/>
      <c r="N127" s="82"/>
      <c r="O127" s="82"/>
      <c r="P127" s="82"/>
      <c r="Q127" s="82"/>
      <c r="R127" s="82"/>
      <c r="S127" s="82"/>
      <c r="T127" s="82"/>
      <c r="U127" s="82"/>
    </row>
    <row r="128" spans="2:21" x14ac:dyDescent="0.25">
      <c r="B128" s="86" t="s">
        <v>53</v>
      </c>
      <c r="C128" s="87"/>
      <c r="D128" s="87"/>
      <c r="E128" s="88"/>
      <c r="F128" s="55">
        <f>SUM(F107:F125)</f>
        <v>0</v>
      </c>
      <c r="G128" s="75"/>
      <c r="H128" s="82"/>
      <c r="I128" s="82"/>
      <c r="J128" s="82"/>
      <c r="K128" s="82"/>
      <c r="L128" s="82"/>
      <c r="M128" s="82"/>
      <c r="N128" s="82"/>
      <c r="O128" s="82"/>
      <c r="P128" s="82"/>
      <c r="Q128" s="82"/>
      <c r="R128" s="82"/>
      <c r="S128" s="82"/>
      <c r="T128" s="82"/>
      <c r="U128" s="82"/>
    </row>
    <row r="129" spans="1:21" x14ac:dyDescent="0.25">
      <c r="B129"/>
      <c r="C129" s="9"/>
      <c r="E129" s="49"/>
      <c r="F129" s="40"/>
      <c r="G129" s="40"/>
      <c r="H129" s="82"/>
      <c r="I129" s="82"/>
      <c r="J129" s="82"/>
      <c r="K129" s="82"/>
      <c r="L129" s="82"/>
      <c r="M129" s="82"/>
      <c r="N129" s="82"/>
      <c r="O129" s="82"/>
      <c r="P129" s="82"/>
      <c r="Q129" s="82"/>
      <c r="R129" s="82"/>
      <c r="S129" s="82"/>
      <c r="T129" s="82"/>
      <c r="U129" s="82"/>
    </row>
    <row r="130" spans="1:21" x14ac:dyDescent="0.25">
      <c r="B130" s="39" t="s">
        <v>63</v>
      </c>
      <c r="C130" s="72">
        <f>IF(F128&lt;500000,0%,IF(F128&lt;2000000,40%,50%))</f>
        <v>0</v>
      </c>
      <c r="E130" s="49"/>
      <c r="F130" s="40"/>
      <c r="G130" s="40"/>
      <c r="H130" s="44"/>
      <c r="I130" s="44"/>
      <c r="J130" s="44"/>
      <c r="K130" s="44"/>
      <c r="L130" s="44"/>
      <c r="M130" s="44"/>
      <c r="N130" s="44"/>
      <c r="O130" s="44"/>
      <c r="P130" s="44"/>
      <c r="Q130" s="44"/>
      <c r="R130" s="44"/>
      <c r="S130" s="44"/>
      <c r="T130" s="44"/>
      <c r="U130" s="44"/>
    </row>
    <row r="131" spans="1:21" x14ac:dyDescent="0.25">
      <c r="B131"/>
      <c r="C131" s="51"/>
      <c r="E131" s="49"/>
      <c r="F131" s="40"/>
      <c r="G131" s="40"/>
      <c r="H131" s="44"/>
      <c r="I131" s="44"/>
      <c r="J131" s="44"/>
      <c r="K131" s="44"/>
      <c r="L131" s="44"/>
      <c r="M131" s="44"/>
      <c r="N131" s="44"/>
      <c r="O131" s="44"/>
      <c r="P131" s="44"/>
      <c r="Q131" s="44"/>
      <c r="R131" s="44"/>
      <c r="S131" s="44"/>
      <c r="T131" s="44"/>
      <c r="U131" s="44"/>
    </row>
    <row r="132" spans="1:21" x14ac:dyDescent="0.25">
      <c r="B132" s="107" t="s">
        <v>43</v>
      </c>
      <c r="C132" s="108"/>
      <c r="D132" s="108"/>
      <c r="E132" s="108"/>
      <c r="F132" s="109"/>
      <c r="G132" s="44"/>
      <c r="H132" s="44"/>
      <c r="I132" s="44"/>
      <c r="J132" s="44"/>
      <c r="K132" s="44"/>
      <c r="L132" s="44"/>
      <c r="M132" s="44"/>
      <c r="N132" s="44"/>
      <c r="O132" s="44"/>
      <c r="P132" s="44"/>
      <c r="Q132" s="44"/>
      <c r="R132" s="44"/>
      <c r="S132" s="44"/>
      <c r="T132" s="44"/>
      <c r="U132" s="44"/>
    </row>
    <row r="133" spans="1:21" x14ac:dyDescent="0.25">
      <c r="B133" s="103" t="s">
        <v>44</v>
      </c>
      <c r="C133" s="104"/>
      <c r="D133" s="104"/>
      <c r="E133" s="104"/>
      <c r="F133" s="52">
        <f>C130*F128</f>
        <v>0</v>
      </c>
      <c r="G133" s="75"/>
      <c r="H133" s="44"/>
      <c r="I133" s="95" t="s">
        <v>52</v>
      </c>
      <c r="J133" s="96"/>
      <c r="K133" s="96"/>
      <c r="L133" s="96"/>
      <c r="M133" s="96"/>
      <c r="N133" s="96"/>
      <c r="O133" s="96"/>
      <c r="P133" s="96"/>
      <c r="Q133" s="96"/>
      <c r="R133" s="96"/>
      <c r="S133" s="96"/>
      <c r="T133" s="96"/>
      <c r="U133" s="97"/>
    </row>
    <row r="134" spans="1:21" x14ac:dyDescent="0.25">
      <c r="B134" s="105" t="s">
        <v>45</v>
      </c>
      <c r="C134" s="106"/>
      <c r="D134" s="106"/>
      <c r="E134" s="106"/>
      <c r="F134" s="53">
        <f>F128-F133</f>
        <v>0</v>
      </c>
      <c r="G134" s="75"/>
      <c r="H134" s="44"/>
      <c r="I134" s="98" t="s">
        <v>37</v>
      </c>
      <c r="J134" s="99"/>
      <c r="K134" s="99"/>
      <c r="L134" s="99"/>
      <c r="M134" s="100" t="s">
        <v>39</v>
      </c>
      <c r="N134" s="100"/>
      <c r="O134" s="100"/>
      <c r="P134" s="100"/>
      <c r="Q134" s="101" t="s">
        <v>58</v>
      </c>
      <c r="R134" s="101"/>
      <c r="S134" s="101"/>
      <c r="T134" s="101"/>
      <c r="U134" s="102"/>
    </row>
    <row r="135" spans="1:21" x14ac:dyDescent="0.25">
      <c r="E135" s="49"/>
    </row>
    <row r="136" spans="1:21" ht="27.75" customHeight="1" x14ac:dyDescent="0.25">
      <c r="A136" s="71"/>
      <c r="B136" s="76">
        <f ca="1" xml:space="preserve"> NOW()</f>
        <v>45439.92674490741</v>
      </c>
      <c r="C136" s="94" t="s">
        <v>65</v>
      </c>
      <c r="D136" s="94"/>
      <c r="E136" s="94"/>
      <c r="F136" s="94"/>
      <c r="G136" s="94"/>
      <c r="H136" s="94"/>
      <c r="I136" s="94"/>
      <c r="J136" s="94"/>
      <c r="K136" s="94"/>
      <c r="L136" s="94"/>
      <c r="M136" s="94"/>
      <c r="N136" s="94"/>
      <c r="O136" s="94"/>
      <c r="P136" s="94"/>
      <c r="Q136" s="94"/>
      <c r="R136" s="94"/>
      <c r="S136" s="94"/>
      <c r="T136" s="94"/>
      <c r="U136" s="94"/>
    </row>
  </sheetData>
  <protectedRanges>
    <protectedRange algorithmName="SHA-512" hashValue="3U1EkWjL5ORNw3R2DsRiNYvnFwMLzyumL5BRj9+Ua8iIt8Ln/vMJ36t1KZgYEpnpjYvfn5EJBDevSfXlhrhkGg==" saltValue="d7JlqOjxHKJKNABGdMGzVQ==" spinCount="100000" sqref="B107 B128 B108:C127 B129:C131 F21:G134 B21:C106 B5:C20 F5:G20" name="Tartomány1"/>
  </protectedRanges>
  <mergeCells count="13">
    <mergeCell ref="A1:U1"/>
    <mergeCell ref="H2:U2"/>
    <mergeCell ref="B37:B38"/>
    <mergeCell ref="B27:B28"/>
    <mergeCell ref="C136:U136"/>
    <mergeCell ref="I133:U133"/>
    <mergeCell ref="I134:L134"/>
    <mergeCell ref="M134:P134"/>
    <mergeCell ref="Q134:U134"/>
    <mergeCell ref="B133:E133"/>
    <mergeCell ref="B134:E134"/>
    <mergeCell ref="B132:F132"/>
    <mergeCell ref="B43:B44"/>
  </mergeCells>
  <pageMargins left="0.7" right="0.7" top="0.75" bottom="0.75" header="0.3" footer="0.3"/>
  <pageSetup paperSize="9" scale="40" fitToHeight="0" orientation="portrait" r:id="rId1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Munkalapok</vt:lpstr>
      </vt:variant>
      <vt:variant>
        <vt:i4>1</vt:i4>
      </vt:variant>
    </vt:vector>
  </HeadingPairs>
  <TitlesOfParts>
    <vt:vector size="1" baseType="lpstr">
      <vt:lpstr>Munka1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Lerch Imre</dc:creator>
  <cp:lastModifiedBy>Imre Lerch</cp:lastModifiedBy>
  <cp:lastPrinted>2022-12-07T07:03:28Z</cp:lastPrinted>
  <dcterms:created xsi:type="dcterms:W3CDTF">2021-02-12T14:21:28Z</dcterms:created>
  <dcterms:modified xsi:type="dcterms:W3CDTF">2024-05-27T20:15:26Z</dcterms:modified>
</cp:coreProperties>
</file>